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codeName="ThisWorkbook" defaultThemeVersion="124226"/>
  <mc:AlternateContent xmlns:mc="http://schemas.openxmlformats.org/markup-compatibility/2006">
    <mc:Choice Requires="x15">
      <x15ac:absPath xmlns:x15ac="http://schemas.microsoft.com/office/spreadsheetml/2010/11/ac" url="R:\dec1\DEC1 responsable bureau\GERALDINE CAVALIE\BTS\ANNEE 2023\BTS PP\"/>
    </mc:Choice>
  </mc:AlternateContent>
  <xr:revisionPtr revIDLastSave="0" documentId="13_ncr:1_{83978D08-AD4C-4F55-AFA5-03188D5F89BA}" xr6:coauthVersionLast="36" xr6:coauthVersionMax="36" xr10:uidLastSave="{00000000-0000-0000-0000-000000000000}"/>
  <bookViews>
    <workbookView xWindow="0" yWindow="0" windowWidth="33600" windowHeight="21000" tabRatio="695" xr2:uid="{00000000-000D-0000-FFFF-FFFF00000000}"/>
  </bookViews>
  <sheets>
    <sheet name="Grille E61 Vierge" sheetId="13" r:id="rId1"/>
  </sheets>
  <definedNames>
    <definedName name="_xlnm.Print_Area" localSheetId="0">'Grille E61 Vierge'!$A$1:$N$46</definedName>
  </definedNames>
  <calcPr calcId="191029"/>
</workbook>
</file>

<file path=xl/calcChain.xml><?xml version="1.0" encoding="utf-8"?>
<calcChain xmlns="http://schemas.openxmlformats.org/spreadsheetml/2006/main">
  <c r="O37" i="13" l="1"/>
  <c r="T19" i="13" l="1"/>
  <c r="V19" i="13" s="1"/>
  <c r="T20" i="13"/>
  <c r="V20" i="13" s="1"/>
  <c r="T21" i="13"/>
  <c r="V21" i="13" s="1"/>
  <c r="T25" i="13"/>
  <c r="V25" i="13" s="1"/>
  <c r="T26" i="13"/>
  <c r="V26" i="13" s="1"/>
  <c r="T27" i="13"/>
  <c r="V27" i="13" s="1"/>
  <c r="T31" i="13"/>
  <c r="V31" i="13" s="1"/>
  <c r="T32" i="13"/>
  <c r="V32" i="13" s="1"/>
  <c r="T33" i="13"/>
  <c r="V33" i="13" s="1"/>
  <c r="T34" i="13"/>
  <c r="V34" i="13" s="1"/>
  <c r="T35" i="13"/>
  <c r="V35" i="13" s="1"/>
  <c r="T30" i="13"/>
  <c r="V30" i="13" s="1"/>
  <c r="T24" i="13"/>
  <c r="V24" i="13" s="1"/>
  <c r="T18" i="13"/>
  <c r="V18" i="13" s="1"/>
  <c r="H9" i="13" l="1"/>
  <c r="G9" i="13"/>
  <c r="U18" i="13" l="1"/>
  <c r="W18" i="13"/>
  <c r="Y18" i="13"/>
  <c r="Z18" i="13"/>
  <c r="U19" i="13"/>
  <c r="W19" i="13"/>
  <c r="Y19" i="13"/>
  <c r="Z19" i="13"/>
  <c r="U20" i="13"/>
  <c r="W20" i="13"/>
  <c r="Y20" i="13"/>
  <c r="Z20" i="13"/>
  <c r="U21" i="13"/>
  <c r="W21" i="13"/>
  <c r="Y21" i="13"/>
  <c r="Z21" i="13"/>
  <c r="U24" i="13"/>
  <c r="W24" i="13"/>
  <c r="Y24" i="13"/>
  <c r="Z24" i="13"/>
  <c r="U25" i="13"/>
  <c r="W25" i="13"/>
  <c r="Y25" i="13"/>
  <c r="Z25" i="13"/>
  <c r="U26" i="13"/>
  <c r="W26" i="13"/>
  <c r="Y26" i="13"/>
  <c r="Z26" i="13"/>
  <c r="U27" i="13"/>
  <c r="W27" i="13"/>
  <c r="Y27" i="13"/>
  <c r="Z27" i="13"/>
  <c r="U30" i="13"/>
  <c r="W30" i="13"/>
  <c r="Y30" i="13"/>
  <c r="Z30" i="13"/>
  <c r="U31" i="13"/>
  <c r="W31" i="13"/>
  <c r="Y31" i="13"/>
  <c r="Z31" i="13"/>
  <c r="U32" i="13"/>
  <c r="W32" i="13"/>
  <c r="Y32" i="13"/>
  <c r="Z32" i="13"/>
  <c r="U33" i="13"/>
  <c r="W33" i="13"/>
  <c r="Y33" i="13"/>
  <c r="Z33" i="13"/>
  <c r="U34" i="13"/>
  <c r="W34" i="13"/>
  <c r="Y34" i="13"/>
  <c r="Z34" i="13"/>
  <c r="U35" i="13"/>
  <c r="W35" i="13"/>
  <c r="W29" i="13" s="1"/>
  <c r="Y35" i="13"/>
  <c r="Z35" i="13"/>
  <c r="R37" i="13"/>
  <c r="O21" i="13" l="1"/>
  <c r="X21" i="13" s="1"/>
  <c r="O25" i="13"/>
  <c r="X25" i="13" s="1"/>
  <c r="W23" i="13"/>
  <c r="W17" i="13"/>
  <c r="O32" i="13"/>
  <c r="X32" i="13" s="1"/>
  <c r="O30" i="13"/>
  <c r="X30" i="13" s="1"/>
  <c r="O26" i="13"/>
  <c r="X26" i="13" s="1"/>
  <c r="O19" i="13"/>
  <c r="X19" i="13" s="1"/>
  <c r="O20" i="13"/>
  <c r="X20" i="13" s="1"/>
  <c r="O33" i="13"/>
  <c r="X33" i="13" s="1"/>
  <c r="O35" i="13"/>
  <c r="X35" i="13" s="1"/>
  <c r="O34" i="13"/>
  <c r="X34" i="13" s="1"/>
  <c r="O24" i="13"/>
  <c r="X24" i="13" s="1"/>
  <c r="O27" i="13"/>
  <c r="X27" i="13" s="1"/>
  <c r="U29" i="13"/>
  <c r="T29" i="13" s="1"/>
  <c r="Y29" i="13"/>
  <c r="O31" i="13"/>
  <c r="X31" i="13" s="1"/>
  <c r="Y23" i="13"/>
  <c r="U23" i="13"/>
  <c r="T23" i="13" s="1"/>
  <c r="Y17" i="13"/>
  <c r="O18" i="13"/>
  <c r="X18" i="13" s="1"/>
  <c r="U17" i="13"/>
  <c r="Y37" i="13" l="1"/>
  <c r="L37" i="13"/>
  <c r="X37" i="13"/>
  <c r="U37" i="13"/>
  <c r="T17" i="13"/>
  <c r="L38" i="13" s="1"/>
  <c r="N40" i="13" l="1"/>
  <c r="L40" i="13" l="1"/>
</calcChain>
</file>

<file path=xl/sharedStrings.xml><?xml version="1.0" encoding="utf-8"?>
<sst xmlns="http://schemas.openxmlformats.org/spreadsheetml/2006/main" count="79" uniqueCount="69">
  <si>
    <t>/20</t>
  </si>
  <si>
    <t>Note x coefficient :</t>
  </si>
  <si>
    <t>Observation de la commission :</t>
  </si>
  <si>
    <t>Emargement :</t>
  </si>
  <si>
    <t>Nom - Prénom</t>
  </si>
  <si>
    <t>Session :</t>
  </si>
  <si>
    <t>B.T.S. PILOTAGE DE PROCEDES</t>
  </si>
  <si>
    <t>Académie</t>
  </si>
  <si>
    <t>Etablissement</t>
  </si>
  <si>
    <t>Ville</t>
  </si>
  <si>
    <t>Action à engager</t>
  </si>
  <si>
    <t>Evaluation</t>
  </si>
  <si>
    <t>Détail des points et analyses de l'épreuve</t>
  </si>
  <si>
    <t>N.E</t>
  </si>
  <si>
    <t>Numéro d'inscription :</t>
  </si>
  <si>
    <t>Nom :</t>
  </si>
  <si>
    <t>Prénom :</t>
  </si>
  <si>
    <t>Jury :</t>
  </si>
  <si>
    <t>Date de l'épreuve :</t>
  </si>
  <si>
    <t>Coefficient :</t>
  </si>
  <si>
    <t>Epreuve E61 : Évaluation en entreprise</t>
  </si>
  <si>
    <t>Fiche
U6-1</t>
  </si>
  <si>
    <t>Implication du candidat dans la conduite du projet et dans le management de l’entreprise</t>
  </si>
  <si>
    <t>C9</t>
  </si>
  <si>
    <t>Mettre en œuvre une démarche d'amélioration continue
 et de résolution de problèmes</t>
  </si>
  <si>
    <t xml:space="preserve">Identifier des objectifs d’amélioration dans son champ d’activités </t>
  </si>
  <si>
    <t>Des objectifs d’amélioration sont définis à partir de l’analyse du procédé piloté et de l’organisation du service.
Les objectifs d’amélioration prennent en compte les priorités du service et les ressources disponibles et sont explicités.</t>
  </si>
  <si>
    <t>Sélectionner un problème et analyser ses causes en utilisant une méthode et des outils appropriés</t>
  </si>
  <si>
    <t>Le problème et les causes de ce problème sont analysés à l’aide d’une méthode logique. 
Le choix des outils utilisés est pertinent.</t>
  </si>
  <si>
    <t>Proposer des actions d’amélioration et des actions correctives et/ou préventives à l’aide d’outils appropriés</t>
  </si>
  <si>
    <t>Les actions proposées prennent en compte les impacts sur le procédé, sur l’activité et l’organisation du service.
Elles sont formalisées et justifiées</t>
  </si>
  <si>
    <t>Mettre en œuvre une action d’amélioration ou  de résolution de problèmes à son niveau de responsabilité.</t>
  </si>
  <si>
    <t>L’action est mise en œuvre et opérationnelle.</t>
  </si>
  <si>
    <t>C17</t>
  </si>
  <si>
    <t>Préparer et conduire une réunion</t>
  </si>
  <si>
    <t>Identifier le sujet de la réunion.</t>
  </si>
  <si>
    <t>L’objectif est correctement défini et en adéquation avec la problématique</t>
  </si>
  <si>
    <t>Définir un ordre du jour.
Etablir les convocations.
Mobiliser les moyens matériels nécessaires.</t>
  </si>
  <si>
    <t>Le plan général de la réunion est complet.
Le choix des participants est pertinent avec l’objectif de la réunion.
La convocation adressée aux participants est claire et complète.
L’intervention est préparée et les outils utilisés sont judicieux.
Le déroulement est conforme aux objectifs fixés.</t>
  </si>
  <si>
    <t>Animer la réunion.</t>
  </si>
  <si>
    <t>Les techniques et outils d’animation sont maîtrisés.
Les participants sont impliqués et responsabilisés dans la réunion.</t>
  </si>
  <si>
    <t>Rédiger une synthèse ou un compte rendu.</t>
  </si>
  <si>
    <t>La synthèse ou le compte rendu est rédigée avec exactitude.</t>
  </si>
  <si>
    <t>C18</t>
  </si>
  <si>
    <t>Créer et maintenir des relations interpersonnelles</t>
  </si>
  <si>
    <t>Organiser et vérifier la formation du nouvel arrivant au : 
- QHSSE
- Poste de travail
- Fonctionnement du service et de l’entreprise.</t>
  </si>
  <si>
    <t>Le nouvel arrivant a reçu la formation nécessaire et a été validé pour pouvoir assurer les tâches confiées.</t>
  </si>
  <si>
    <t>S’assurer de son intégration au sein de l’équipe.</t>
  </si>
  <si>
    <t>Le nouvel arrivant connaît différents interlocuteurs dans le cadre de sa fonction.</t>
  </si>
  <si>
    <t>Encourager l’expression et la communication entre les membres de l’équipe.
Valoriser et stimuler la contribution de tous.</t>
  </si>
  <si>
    <t>Chaque membre de l’équipe connaît les enjeux pour lui, pour l’équipe et pour l’entreprise ainsi que les difficultés à surmonter.
La contribution de chaque membre de l’équipe est connue des autres membres de l’équipe.</t>
  </si>
  <si>
    <t>Favoriser l’innovation, pour la recherche d’amélioration du procédé et du respect du QHSSE.</t>
  </si>
  <si>
    <t>Des outils de participation sont mis en place. Les idées sont exploitées et valorisées.</t>
  </si>
  <si>
    <t>Argumenter pour rechercher le consensus et obtenir l’adhésion des autres.</t>
  </si>
  <si>
    <t>L’opinion de chacun est prise en compte dans le processus de décision.</t>
  </si>
  <si>
    <t>Anticiper les conflits éventuels et agir pour les désamorcer.</t>
  </si>
  <si>
    <t>Les conflits sont anticipés et des moyens sont mis en œuvre pour les désamorcer</t>
  </si>
  <si>
    <t>Taux pondéré de compétences et indicateurs évalués :</t>
  </si>
  <si>
    <t>Note brute obtenue par calcul automatique :</t>
  </si>
  <si>
    <t xml:space="preserve"> /20</t>
  </si>
  <si>
    <t>Note
Proposée:</t>
  </si>
  <si>
    <t>16 CARACTERES MAXIMUM</t>
  </si>
  <si>
    <t>10 CHIFFRES MAXIMUM</t>
  </si>
  <si>
    <t>1</t>
  </si>
  <si>
    <t>2</t>
  </si>
  <si>
    <t>3</t>
  </si>
  <si>
    <t>4</t>
  </si>
  <si>
    <t>1 : maitrise insuffisante     2 : maitrise fragile     3 : maitrise satisfaisante     4 : très bonne maitrise</t>
  </si>
  <si>
    <t>Indicateurs d'évaluation, de performance ou de réalisation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</si>
</sst>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45" x14ac:knownFonts="1">
    <font>
      <sz val="11"/>
      <color theme="1"/>
      <name val="Calibri"/>
      <family val="2"/>
      <scheme val="minor"/>
    </font>
    <font>
      <sz val="10"/>
      <color indexed="10"/>
      <name val="Arial"/>
      <family val="2"/>
    </font>
    <font>
      <sz val="10"/>
      <color indexed="12"/>
      <name val="Arial"/>
      <family val="2"/>
    </font>
    <font>
      <b/>
      <sz val="10"/>
      <color indexed="12"/>
      <name val="Arial"/>
      <family val="2"/>
    </font>
    <font>
      <b/>
      <sz val="10"/>
      <color indexed="10"/>
      <name val="Arial"/>
      <family val="2"/>
    </font>
    <font>
      <i/>
      <sz val="10"/>
      <name val="Arial"/>
      <family val="2"/>
    </font>
    <font>
      <sz val="10"/>
      <color rgb="FFFF0000"/>
      <name val="Arial"/>
      <family val="2"/>
    </font>
    <font>
      <b/>
      <sz val="14"/>
      <name val="Arial"/>
      <family val="2"/>
    </font>
    <font>
      <b/>
      <sz val="10"/>
      <color rgb="FFFF0000"/>
      <name val="Arial"/>
      <family val="2"/>
    </font>
    <font>
      <b/>
      <sz val="16"/>
      <name val="Arial"/>
      <family val="2"/>
    </font>
    <font>
      <b/>
      <sz val="24"/>
      <name val="Arial"/>
      <family val="2"/>
    </font>
    <font>
      <sz val="14"/>
      <name val="Arial"/>
      <family val="2"/>
    </font>
    <font>
      <b/>
      <sz val="11"/>
      <color theme="1"/>
      <name val="Arial"/>
      <family val="2"/>
    </font>
    <font>
      <b/>
      <sz val="14"/>
      <color theme="1"/>
      <name val="Arial"/>
      <family val="2"/>
    </font>
    <font>
      <b/>
      <sz val="16"/>
      <color theme="1"/>
      <name val="Arial"/>
      <family val="2"/>
    </font>
    <font>
      <sz val="14"/>
      <color theme="1"/>
      <name val="Arial"/>
      <family val="2"/>
    </font>
    <font>
      <sz val="11"/>
      <color theme="1"/>
      <name val="Arial"/>
      <family val="2"/>
    </font>
    <font>
      <sz val="11"/>
      <color theme="0"/>
      <name val="Arial"/>
      <family val="2"/>
    </font>
    <font>
      <sz val="16"/>
      <color theme="1"/>
      <name val="Arial"/>
      <family val="2"/>
    </font>
    <font>
      <b/>
      <sz val="10"/>
      <color theme="1"/>
      <name val="Arial"/>
      <family val="2"/>
    </font>
    <font>
      <sz val="10"/>
      <color theme="1"/>
      <name val="Arial"/>
      <family val="2"/>
    </font>
    <font>
      <sz val="11"/>
      <color rgb="FFFF0000"/>
      <name val="Arial"/>
      <family val="2"/>
    </font>
    <font>
      <b/>
      <sz val="18"/>
      <color theme="1"/>
      <name val="Arial"/>
      <family val="2"/>
    </font>
    <font>
      <b/>
      <sz val="11"/>
      <color rgb="FFFF0000"/>
      <name val="Arial"/>
      <family val="2"/>
    </font>
    <font>
      <b/>
      <sz val="20"/>
      <color theme="1"/>
      <name val="Arial"/>
      <family val="2"/>
    </font>
    <font>
      <b/>
      <sz val="26"/>
      <name val="Arial"/>
      <family val="2"/>
    </font>
    <font>
      <sz val="18"/>
      <color theme="1"/>
      <name val="Arial"/>
      <family val="2"/>
    </font>
    <font>
      <i/>
      <sz val="14"/>
      <name val="Arial"/>
      <family val="2"/>
    </font>
    <font>
      <b/>
      <i/>
      <sz val="16"/>
      <color indexed="12"/>
      <name val="Arial"/>
      <family val="2"/>
    </font>
    <font>
      <b/>
      <sz val="16"/>
      <color indexed="10"/>
      <name val="Arial"/>
      <family val="2"/>
    </font>
    <font>
      <sz val="36"/>
      <color theme="1"/>
      <name val="Arial"/>
      <family val="2"/>
    </font>
    <font>
      <b/>
      <sz val="36"/>
      <color theme="1"/>
      <name val="Arial"/>
      <family val="2"/>
    </font>
    <font>
      <b/>
      <sz val="12"/>
      <color theme="1"/>
      <name val="Arial"/>
      <family val="2"/>
    </font>
    <font>
      <sz val="16"/>
      <color theme="1"/>
      <name val="Calibri"/>
      <family val="2"/>
      <scheme val="minor"/>
    </font>
    <font>
      <b/>
      <sz val="12"/>
      <name val="Arial"/>
      <family val="2"/>
    </font>
    <font>
      <sz val="14"/>
      <color theme="0"/>
      <name val="Arial"/>
      <family val="2"/>
    </font>
    <font>
      <sz val="16"/>
      <color theme="0"/>
      <name val="Arial"/>
      <family val="2"/>
    </font>
    <font>
      <b/>
      <sz val="14"/>
      <color rgb="FFFF0000"/>
      <name val="Arial"/>
      <family val="2"/>
    </font>
    <font>
      <b/>
      <sz val="16"/>
      <color rgb="FFFF0000"/>
      <name val="Arial"/>
      <family val="2"/>
    </font>
    <font>
      <b/>
      <sz val="18"/>
      <color indexed="10"/>
      <name val="Arial"/>
      <family val="2"/>
    </font>
    <font>
      <b/>
      <sz val="36"/>
      <name val="Arial"/>
      <family val="2"/>
    </font>
    <font>
      <sz val="36"/>
      <color theme="0"/>
      <name val="Arial"/>
      <family val="2"/>
    </font>
    <font>
      <sz val="36"/>
      <color indexed="10"/>
      <name val="Arial"/>
      <family val="2"/>
    </font>
    <font>
      <b/>
      <sz val="36"/>
      <color indexed="10"/>
      <name val="Arial"/>
      <family val="2"/>
    </font>
    <font>
      <b/>
      <sz val="12"/>
      <color rgb="FFFF0000"/>
      <name val="Arial"/>
      <family val="2"/>
    </font>
  </fonts>
  <fills count="9">
    <fill>
      <patternFill patternType="none"/>
    </fill>
    <fill>
      <patternFill patternType="gray125"/>
    </fill>
    <fill>
      <patternFill patternType="solid">
        <fgColor rgb="FF30E441"/>
        <bgColor indexed="64"/>
      </patternFill>
    </fill>
    <fill>
      <patternFill patternType="solid">
        <fgColor rgb="FFFFA3C2"/>
        <bgColor indexed="64"/>
      </patternFill>
    </fill>
    <fill>
      <patternFill patternType="solid">
        <fgColor rgb="FFFFE7B7"/>
        <bgColor indexed="64"/>
      </patternFill>
    </fill>
    <fill>
      <patternFill patternType="solid">
        <fgColor rgb="FFFFE7B7"/>
        <bgColor indexed="26"/>
      </patternFill>
    </fill>
    <fill>
      <patternFill patternType="solid">
        <fgColor theme="0" tint="-0.14999847407452621"/>
        <bgColor indexed="64"/>
      </patternFill>
    </fill>
    <fill>
      <patternFill patternType="solid">
        <fgColor theme="2"/>
        <bgColor indexed="64"/>
      </patternFill>
    </fill>
    <fill>
      <patternFill patternType="solid">
        <fgColor rgb="FFCCFFCC"/>
        <bgColor indexed="64"/>
      </patternFill>
    </fill>
  </fills>
  <borders count="37">
    <border>
      <left/>
      <right/>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8"/>
      </top>
      <bottom style="medium">
        <color indexed="64"/>
      </bottom>
      <diagonal/>
    </border>
    <border>
      <left style="medium">
        <color indexed="8"/>
      </left>
      <right/>
      <top style="medium">
        <color indexed="8"/>
      </top>
      <bottom style="medium">
        <color indexed="64"/>
      </bottom>
      <diagonal/>
    </border>
    <border>
      <left/>
      <right style="medium">
        <color indexed="64"/>
      </right>
      <top style="medium">
        <color indexed="8"/>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auto="1"/>
      </bottom>
      <diagonal/>
    </border>
    <border>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style="medium">
        <color indexed="64"/>
      </right>
      <top style="thin">
        <color auto="1"/>
      </top>
      <bottom style="thin">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229">
    <xf numFmtId="0" fontId="0" fillId="0" borderId="0" xfId="0"/>
    <xf numFmtId="0" fontId="1" fillId="0" borderId="0" xfId="0" applyFont="1" applyFill="1" applyBorder="1" applyAlignment="1" applyProtection="1">
      <alignment vertical="center"/>
    </xf>
    <xf numFmtId="9" fontId="2" fillId="0" borderId="0" xfId="0" applyNumberFormat="1" applyFont="1" applyBorder="1" applyAlignment="1" applyProtection="1">
      <alignment horizontal="center" vertical="center"/>
    </xf>
    <xf numFmtId="0" fontId="6" fillId="0" borderId="0" xfId="0" applyFont="1" applyFill="1" applyBorder="1" applyAlignment="1" applyProtection="1">
      <alignment horizontal="center" vertical="center"/>
    </xf>
    <xf numFmtId="0" fontId="4" fillId="3" borderId="0" xfId="0" applyFont="1" applyFill="1" applyBorder="1" applyAlignment="1" applyProtection="1">
      <alignment horizontal="left" vertical="center" wrapText="1"/>
    </xf>
    <xf numFmtId="0" fontId="4" fillId="2" borderId="0" xfId="0" applyFont="1" applyFill="1" applyBorder="1" applyAlignment="1" applyProtection="1">
      <alignment horizontal="left" vertical="center" wrapText="1"/>
    </xf>
    <xf numFmtId="2" fontId="6" fillId="0" borderId="0" xfId="0" applyNumberFormat="1" applyFont="1" applyFill="1" applyBorder="1" applyAlignment="1" applyProtection="1">
      <alignment horizontal="center" vertical="center"/>
    </xf>
    <xf numFmtId="9" fontId="6" fillId="0" borderId="0" xfId="0" applyNumberFormat="1" applyFont="1" applyFill="1" applyBorder="1" applyAlignment="1" applyProtection="1">
      <alignment horizontal="center" vertical="center"/>
    </xf>
    <xf numFmtId="0" fontId="6" fillId="0" borderId="0" xfId="0" applyFont="1" applyFill="1" applyAlignment="1" applyProtection="1">
      <alignment horizontal="center" vertical="center"/>
    </xf>
    <xf numFmtId="2"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9" fontId="8" fillId="0" borderId="0" xfId="0" applyNumberFormat="1" applyFont="1" applyFill="1" applyBorder="1" applyAlignment="1" applyProtection="1">
      <alignment horizontal="center" vertical="center"/>
    </xf>
    <xf numFmtId="10" fontId="8" fillId="0" borderId="0" xfId="0" applyNumberFormat="1" applyFont="1" applyFill="1" applyBorder="1" applyAlignment="1" applyProtection="1">
      <alignment horizontal="center" vertical="center"/>
    </xf>
    <xf numFmtId="0" fontId="8"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wrapText="1"/>
    </xf>
    <xf numFmtId="2" fontId="6" fillId="0" borderId="0" xfId="0" applyNumberFormat="1" applyFont="1" applyFill="1" applyBorder="1" applyAlignment="1" applyProtection="1">
      <alignment horizontal="center" vertical="center" wrapText="1"/>
    </xf>
    <xf numFmtId="10" fontId="6" fillId="0" borderId="0" xfId="0" applyNumberFormat="1" applyFont="1" applyFill="1" applyBorder="1" applyAlignment="1" applyProtection="1">
      <alignment horizontal="center" vertical="center" wrapText="1"/>
    </xf>
    <xf numFmtId="0" fontId="6" fillId="0" borderId="0" xfId="0" applyFont="1" applyFill="1" applyAlignment="1" applyProtection="1">
      <alignment horizontal="center" vertical="center" wrapText="1"/>
    </xf>
    <xf numFmtId="9" fontId="6" fillId="0" borderId="0" xfId="0" applyNumberFormat="1" applyFont="1" applyFill="1" applyBorder="1" applyAlignment="1" applyProtection="1">
      <alignment horizontal="center" vertical="center" wrapText="1"/>
    </xf>
    <xf numFmtId="2" fontId="8" fillId="0" borderId="0"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9" fontId="8" fillId="0" borderId="0" xfId="0" applyNumberFormat="1" applyFont="1" applyFill="1" applyBorder="1" applyAlignment="1" applyProtection="1">
      <alignment horizontal="center" vertical="center" wrapText="1"/>
    </xf>
    <xf numFmtId="10" fontId="8" fillId="0" borderId="0" xfId="0" applyNumberFormat="1" applyFont="1" applyFill="1" applyBorder="1" applyAlignment="1" applyProtection="1">
      <alignment horizontal="center" vertical="center" wrapText="1"/>
    </xf>
    <xf numFmtId="0" fontId="8" fillId="0" borderId="0" xfId="0" applyFont="1" applyFill="1" applyAlignment="1" applyProtection="1">
      <alignment horizontal="center" vertical="center" wrapText="1"/>
    </xf>
    <xf numFmtId="0" fontId="6" fillId="0" borderId="0" xfId="0" applyFont="1" applyFill="1" applyBorder="1" applyAlignment="1" applyProtection="1">
      <alignment vertical="center"/>
    </xf>
    <xf numFmtId="10" fontId="6" fillId="0" borderId="0" xfId="0" applyNumberFormat="1" applyFont="1" applyFill="1" applyBorder="1" applyAlignment="1" applyProtection="1">
      <alignment vertical="center"/>
    </xf>
    <xf numFmtId="10" fontId="6" fillId="0" borderId="0" xfId="0" applyNumberFormat="1" applyFont="1" applyFill="1" applyProtection="1"/>
    <xf numFmtId="0" fontId="6" fillId="0" borderId="0" xfId="0" applyFont="1" applyFill="1" applyAlignment="1" applyProtection="1">
      <alignment horizontal="center"/>
    </xf>
    <xf numFmtId="0" fontId="6" fillId="0" borderId="0" xfId="0" applyFont="1" applyBorder="1" applyAlignment="1" applyProtection="1">
      <alignment vertical="center"/>
    </xf>
    <xf numFmtId="0" fontId="4" fillId="6" borderId="0" xfId="0" applyFont="1" applyFill="1" applyBorder="1" applyAlignment="1" applyProtection="1">
      <alignment horizontal="left" vertical="center"/>
    </xf>
    <xf numFmtId="0" fontId="4" fillId="6" borderId="0" xfId="0" applyFont="1" applyFill="1" applyBorder="1" applyAlignment="1" applyProtection="1">
      <alignment horizontal="left" vertical="center" wrapText="1"/>
    </xf>
    <xf numFmtId="9" fontId="3" fillId="0" borderId="0" xfId="0" applyNumberFormat="1" applyFont="1" applyFill="1" applyBorder="1" applyAlignment="1" applyProtection="1">
      <alignment horizontal="right" vertical="center"/>
    </xf>
    <xf numFmtId="9" fontId="2" fillId="0" borderId="0" xfId="0" applyNumberFormat="1" applyFont="1" applyFill="1" applyBorder="1" applyAlignment="1" applyProtection="1">
      <alignment horizontal="right" vertical="center"/>
    </xf>
    <xf numFmtId="0" fontId="7" fillId="0" borderId="0" xfId="0" applyFont="1" applyFill="1" applyBorder="1" applyAlignment="1" applyProtection="1">
      <alignment horizontal="right" vertical="center"/>
    </xf>
    <xf numFmtId="0" fontId="11" fillId="0" borderId="0" xfId="0" applyFont="1" applyFill="1" applyBorder="1" applyAlignment="1" applyProtection="1">
      <alignment horizontal="right" vertical="center"/>
    </xf>
    <xf numFmtId="0" fontId="14" fillId="0" borderId="0" xfId="0" applyFont="1" applyFill="1" applyBorder="1" applyAlignment="1" applyProtection="1">
      <alignment vertical="center"/>
    </xf>
    <xf numFmtId="0" fontId="15" fillId="0" borderId="0" xfId="0" applyFont="1" applyFill="1" applyBorder="1" applyAlignment="1" applyProtection="1">
      <alignment vertical="center"/>
    </xf>
    <xf numFmtId="0" fontId="14" fillId="0" borderId="0"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xf>
    <xf numFmtId="0" fontId="14" fillId="0" borderId="0" xfId="0" applyFont="1" applyFill="1" applyAlignment="1" applyProtection="1">
      <alignment vertical="center"/>
    </xf>
    <xf numFmtId="0" fontId="4" fillId="0" borderId="0" xfId="0" applyFont="1" applyFill="1" applyBorder="1" applyAlignment="1" applyProtection="1">
      <alignment horizontal="left" vertical="center" wrapText="1"/>
    </xf>
    <xf numFmtId="0" fontId="21" fillId="0" borderId="0" xfId="0" applyFont="1" applyFill="1" applyAlignment="1" applyProtection="1">
      <alignment horizontal="center"/>
    </xf>
    <xf numFmtId="0" fontId="17" fillId="0" borderId="0" xfId="0" applyFont="1" applyFill="1" applyAlignment="1" applyProtection="1">
      <alignment horizontal="center"/>
    </xf>
    <xf numFmtId="0" fontId="13" fillId="0" borderId="0" xfId="0" applyFont="1" applyFill="1" applyBorder="1" applyAlignment="1" applyProtection="1">
      <alignment horizontal="left" vertical="center"/>
    </xf>
    <xf numFmtId="0" fontId="16" fillId="0" borderId="0" xfId="0" applyFont="1" applyFill="1" applyAlignment="1" applyProtection="1">
      <alignment horizontal="right"/>
    </xf>
    <xf numFmtId="0" fontId="20" fillId="0" borderId="0" xfId="0" applyFont="1" applyFill="1" applyAlignment="1" applyProtection="1">
      <alignment vertical="center"/>
    </xf>
    <xf numFmtId="0" fontId="21" fillId="0" borderId="0" xfId="0" applyFont="1" applyFill="1" applyProtection="1"/>
    <xf numFmtId="0" fontId="16" fillId="0" borderId="0" xfId="0" applyFont="1" applyFill="1" applyAlignment="1" applyProtection="1">
      <alignment horizontal="center"/>
    </xf>
    <xf numFmtId="0" fontId="20" fillId="0" borderId="0" xfId="0" applyFont="1" applyFill="1" applyBorder="1" applyAlignment="1" applyProtection="1">
      <alignment vertical="center"/>
    </xf>
    <xf numFmtId="0" fontId="19" fillId="0" borderId="0" xfId="0" applyFont="1" applyFill="1" applyAlignment="1" applyProtection="1">
      <alignment horizontal="center"/>
    </xf>
    <xf numFmtId="0" fontId="19" fillId="0" borderId="0" xfId="0" applyFont="1" applyFill="1" applyAlignment="1" applyProtection="1">
      <alignment horizontal="center" wrapText="1"/>
    </xf>
    <xf numFmtId="0" fontId="21" fillId="0" borderId="0" xfId="0" applyFont="1" applyProtection="1"/>
    <xf numFmtId="0" fontId="23" fillId="0" borderId="0" xfId="0" applyFont="1" applyProtection="1"/>
    <xf numFmtId="0" fontId="21" fillId="0" borderId="0" xfId="0" applyFont="1" applyAlignment="1" applyProtection="1">
      <alignment wrapText="1"/>
    </xf>
    <xf numFmtId="0" fontId="21" fillId="0" borderId="0" xfId="0" applyFont="1" applyFill="1" applyAlignment="1" applyProtection="1">
      <alignment horizontal="center" wrapText="1"/>
    </xf>
    <xf numFmtId="0" fontId="17" fillId="0" borderId="0" xfId="0" applyFont="1" applyFill="1" applyAlignment="1" applyProtection="1">
      <alignment horizontal="center" wrapText="1"/>
    </xf>
    <xf numFmtId="0" fontId="12" fillId="0" borderId="0" xfId="0" applyFont="1" applyFill="1" applyBorder="1" applyAlignment="1" applyProtection="1">
      <alignment horizontal="left" vertical="center" wrapText="1" indent="1"/>
    </xf>
    <xf numFmtId="0" fontId="16" fillId="0" borderId="0" xfId="0" applyFont="1" applyFill="1" applyBorder="1" applyAlignment="1" applyProtection="1">
      <alignment horizontal="left" vertical="center" wrapText="1" indent="1"/>
    </xf>
    <xf numFmtId="0" fontId="21" fillId="0" borderId="0" xfId="0" applyFont="1" applyFill="1" applyAlignment="1" applyProtection="1">
      <alignment wrapText="1"/>
    </xf>
    <xf numFmtId="0" fontId="20" fillId="6" borderId="0" xfId="0" applyFont="1" applyFill="1" applyAlignment="1" applyProtection="1">
      <alignment horizontal="left" vertical="center" wrapText="1"/>
    </xf>
    <xf numFmtId="0" fontId="23" fillId="0" borderId="0" xfId="0" applyFont="1" applyAlignment="1" applyProtection="1">
      <alignment wrapText="1"/>
    </xf>
    <xf numFmtId="0" fontId="23" fillId="0" borderId="0" xfId="0" applyFont="1" applyFill="1" applyAlignment="1" applyProtection="1">
      <alignment horizontal="center" wrapText="1"/>
    </xf>
    <xf numFmtId="0" fontId="12" fillId="0" borderId="0" xfId="0" applyFont="1" applyFill="1" applyAlignment="1" applyProtection="1">
      <alignment horizontal="left" vertical="center" wrapText="1" indent="1"/>
    </xf>
    <xf numFmtId="0" fontId="19" fillId="0" borderId="0" xfId="0" applyFont="1" applyFill="1" applyBorder="1" applyAlignment="1" applyProtection="1">
      <alignment horizontal="center" wrapText="1"/>
    </xf>
    <xf numFmtId="0" fontId="12" fillId="0" borderId="0" xfId="0" applyFont="1" applyFill="1" applyBorder="1" applyAlignment="1" applyProtection="1">
      <alignment vertical="top" wrapText="1"/>
    </xf>
    <xf numFmtId="0" fontId="19" fillId="0" borderId="0" xfId="0" applyFont="1" applyFill="1" applyBorder="1" applyAlignment="1" applyProtection="1">
      <alignment horizontal="center"/>
    </xf>
    <xf numFmtId="0" fontId="17" fillId="0" borderId="0" xfId="0" applyFont="1" applyFill="1" applyBorder="1" applyAlignment="1" applyProtection="1">
      <alignment horizontal="center"/>
    </xf>
    <xf numFmtId="0" fontId="20" fillId="0" borderId="0" xfId="0" applyFont="1" applyFill="1" applyAlignment="1" applyProtection="1">
      <alignment horizontal="left" vertical="center"/>
    </xf>
    <xf numFmtId="0" fontId="16" fillId="0" borderId="0" xfId="0" applyFont="1" applyProtection="1"/>
    <xf numFmtId="0" fontId="19" fillId="0" borderId="16" xfId="0" applyFont="1" applyFill="1" applyBorder="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horizontal="left" vertical="center"/>
    </xf>
    <xf numFmtId="0" fontId="16" fillId="0" borderId="0" xfId="0" applyFont="1" applyFill="1" applyAlignment="1" applyProtection="1">
      <alignment vertical="center"/>
    </xf>
    <xf numFmtId="0" fontId="27" fillId="4" borderId="7" xfId="0" applyFont="1" applyFill="1" applyBorder="1" applyAlignment="1" applyProtection="1">
      <alignment horizontal="right" vertical="center"/>
    </xf>
    <xf numFmtId="0" fontId="15" fillId="4" borderId="0" xfId="0" applyFont="1" applyFill="1" applyBorder="1" applyAlignment="1" applyProtection="1">
      <alignment horizontal="right" vertical="center"/>
    </xf>
    <xf numFmtId="0" fontId="18" fillId="4" borderId="7" xfId="0" applyFont="1" applyFill="1" applyBorder="1" applyAlignment="1" applyProtection="1">
      <alignment horizontal="center" vertical="center"/>
    </xf>
    <xf numFmtId="0" fontId="18" fillId="4" borderId="0" xfId="0" applyFont="1" applyFill="1" applyBorder="1" applyAlignment="1" applyProtection="1">
      <alignment horizontal="right" vertical="center"/>
    </xf>
    <xf numFmtId="0" fontId="18" fillId="4" borderId="0" xfId="0" applyFont="1" applyFill="1" applyBorder="1" applyAlignment="1" applyProtection="1">
      <alignment horizontal="center" vertical="center"/>
    </xf>
    <xf numFmtId="0" fontId="18" fillId="4" borderId="10" xfId="0" applyFont="1" applyFill="1" applyBorder="1" applyAlignment="1" applyProtection="1">
      <alignment horizontal="center" vertical="center"/>
    </xf>
    <xf numFmtId="0" fontId="18" fillId="4" borderId="9" xfId="0" applyFont="1" applyFill="1" applyBorder="1" applyAlignment="1" applyProtection="1">
      <alignment vertical="center"/>
    </xf>
    <xf numFmtId="0" fontId="18" fillId="4" borderId="0" xfId="0" applyFont="1" applyFill="1" applyBorder="1" applyAlignment="1" applyProtection="1">
      <alignment horizontal="left" vertical="center"/>
    </xf>
    <xf numFmtId="0" fontId="18" fillId="4" borderId="11" xfId="0" applyFont="1" applyFill="1" applyBorder="1" applyAlignment="1" applyProtection="1">
      <alignment vertical="center"/>
    </xf>
    <xf numFmtId="0" fontId="18" fillId="4" borderId="15" xfId="0" applyFont="1" applyFill="1" applyBorder="1" applyAlignment="1" applyProtection="1">
      <alignment horizontal="left" vertical="center"/>
    </xf>
    <xf numFmtId="164" fontId="29" fillId="5" borderId="3" xfId="0" applyNumberFormat="1" applyFont="1" applyFill="1" applyBorder="1" applyAlignment="1" applyProtection="1">
      <alignment horizontal="center" vertical="center"/>
    </xf>
    <xf numFmtId="0" fontId="29" fillId="5" borderId="5" xfId="0" applyFont="1" applyFill="1" applyBorder="1" applyAlignment="1" applyProtection="1">
      <alignment horizontal="center" vertical="center"/>
    </xf>
    <xf numFmtId="9" fontId="3" fillId="6" borderId="0" xfId="0" applyNumberFormat="1" applyFont="1" applyFill="1" applyBorder="1" applyAlignment="1" applyProtection="1">
      <alignment horizontal="center" vertical="center"/>
    </xf>
    <xf numFmtId="9" fontId="2" fillId="0" borderId="0" xfId="0" applyNumberFormat="1"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16" fillId="0" borderId="0" xfId="0" applyFont="1" applyFill="1" applyBorder="1" applyAlignment="1" applyProtection="1">
      <alignment horizontal="center" vertical="center" wrapText="1"/>
    </xf>
    <xf numFmtId="9" fontId="2" fillId="0" borderId="0" xfId="0" applyNumberFormat="1" applyFont="1" applyFill="1" applyBorder="1" applyAlignment="1" applyProtection="1">
      <alignment horizontal="center" vertical="center" wrapText="1"/>
    </xf>
    <xf numFmtId="9" fontId="3" fillId="6" borderId="0"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
    </xf>
    <xf numFmtId="0" fontId="31" fillId="0" borderId="0" xfId="0" applyFont="1" applyFill="1" applyAlignment="1" applyProtection="1">
      <alignment horizontal="left" vertical="center"/>
    </xf>
    <xf numFmtId="0" fontId="30" fillId="0" borderId="0" xfId="0" applyFont="1" applyFill="1" applyAlignment="1" applyProtection="1">
      <alignment horizontal="left"/>
    </xf>
    <xf numFmtId="2" fontId="17" fillId="0" borderId="0" xfId="0" applyNumberFormat="1" applyFont="1" applyFill="1" applyAlignment="1" applyProtection="1">
      <alignment horizontal="center"/>
    </xf>
    <xf numFmtId="0" fontId="24" fillId="7" borderId="21" xfId="0" applyFont="1" applyFill="1" applyBorder="1" applyAlignment="1" applyProtection="1">
      <alignment vertical="center"/>
    </xf>
    <xf numFmtId="0" fontId="24" fillId="7" borderId="22" xfId="0" applyFont="1" applyFill="1" applyBorder="1" applyAlignment="1" applyProtection="1">
      <alignment horizontal="center" vertical="center" wrapText="1"/>
    </xf>
    <xf numFmtId="0" fontId="7" fillId="0" borderId="0" xfId="0" applyFont="1" applyFill="1" applyBorder="1" applyAlignment="1" applyProtection="1">
      <alignment vertical="center"/>
    </xf>
    <xf numFmtId="0" fontId="7" fillId="8" borderId="0" xfId="0" applyFont="1" applyFill="1" applyBorder="1" applyAlignment="1" applyProtection="1">
      <alignment vertical="center"/>
      <protection locked="0"/>
    </xf>
    <xf numFmtId="0" fontId="7" fillId="0" borderId="0" xfId="0" applyFont="1" applyFill="1" applyBorder="1" applyAlignment="1" applyProtection="1">
      <alignment horizontal="right" vertical="center" indent="1"/>
    </xf>
    <xf numFmtId="0" fontId="13" fillId="0" borderId="0" xfId="0" applyFont="1" applyFill="1" applyAlignment="1" applyProtection="1">
      <alignment horizontal="right" vertical="center"/>
    </xf>
    <xf numFmtId="0" fontId="7" fillId="8" borderId="0" xfId="0" applyFont="1" applyFill="1" applyBorder="1" applyAlignment="1" applyProtection="1">
      <alignment horizontal="left" vertical="center"/>
      <protection locked="0"/>
    </xf>
    <xf numFmtId="0" fontId="33" fillId="0" borderId="0" xfId="0" applyFont="1" applyFill="1" applyAlignment="1" applyProtection="1">
      <alignment horizontal="right" vertical="center"/>
    </xf>
    <xf numFmtId="14" fontId="20" fillId="0" borderId="0" xfId="0" applyNumberFormat="1" applyFont="1" applyFill="1" applyAlignment="1" applyProtection="1">
      <alignment vertical="center"/>
    </xf>
    <xf numFmtId="14" fontId="7" fillId="0" borderId="0" xfId="0" applyNumberFormat="1" applyFont="1" applyFill="1" applyBorder="1" applyAlignment="1" applyProtection="1">
      <alignment horizontal="left" vertical="center" indent="1"/>
    </xf>
    <xf numFmtId="0" fontId="34" fillId="8" borderId="0" xfId="0" applyFont="1" applyFill="1" applyBorder="1" applyAlignment="1" applyProtection="1">
      <alignment horizontal="left" vertical="center" indent="1"/>
    </xf>
    <xf numFmtId="0" fontId="35" fillId="0" borderId="0" xfId="0" applyFont="1" applyFill="1" applyAlignment="1" applyProtection="1">
      <alignment horizontal="center"/>
    </xf>
    <xf numFmtId="0" fontId="34" fillId="0" borderId="0" xfId="0" applyFont="1" applyFill="1" applyBorder="1" applyAlignment="1" applyProtection="1">
      <alignment horizontal="left" vertical="center" indent="1"/>
    </xf>
    <xf numFmtId="0" fontId="36" fillId="0" borderId="0" xfId="0" applyFont="1" applyFill="1" applyAlignment="1" applyProtection="1">
      <alignment horizontal="center" vertical="center"/>
    </xf>
    <xf numFmtId="0" fontId="36" fillId="0" borderId="0" xfId="0" applyFont="1" applyFill="1" applyAlignment="1" applyProtection="1">
      <alignment horizontal="center"/>
    </xf>
    <xf numFmtId="0" fontId="24" fillId="7" borderId="21" xfId="0" applyFont="1" applyFill="1" applyBorder="1" applyAlignment="1" applyProtection="1">
      <alignment horizontal="right" vertical="center"/>
    </xf>
    <xf numFmtId="0" fontId="15" fillId="0" borderId="0" xfId="0" applyFont="1" applyFill="1" applyBorder="1" applyAlignment="1" applyProtection="1"/>
    <xf numFmtId="0" fontId="32" fillId="8" borderId="0" xfId="0" applyFont="1" applyFill="1" applyBorder="1" applyAlignment="1" applyProtection="1">
      <alignment vertical="center"/>
    </xf>
    <xf numFmtId="0" fontId="26" fillId="7" borderId="23" xfId="0" applyFont="1" applyFill="1" applyBorder="1" applyAlignment="1" applyProtection="1">
      <alignment vertical="center"/>
    </xf>
    <xf numFmtId="0" fontId="24" fillId="7" borderId="21" xfId="0" applyFont="1" applyFill="1" applyBorder="1" applyAlignment="1" applyProtection="1">
      <alignment horizontal="center" vertical="center" wrapText="1"/>
    </xf>
    <xf numFmtId="0" fontId="25" fillId="0" borderId="0" xfId="0" applyFont="1" applyFill="1" applyBorder="1" applyAlignment="1" applyProtection="1">
      <alignment vertical="center" wrapText="1"/>
    </xf>
    <xf numFmtId="2" fontId="20" fillId="0" borderId="0" xfId="0" applyNumberFormat="1" applyFont="1" applyFill="1" applyBorder="1" applyAlignment="1" applyProtection="1">
      <alignment horizontal="center" vertical="center"/>
    </xf>
    <xf numFmtId="2" fontId="7" fillId="0" borderId="0" xfId="0" applyNumberFormat="1" applyFont="1" applyFill="1" applyBorder="1" applyAlignment="1" applyProtection="1">
      <alignment vertical="center"/>
    </xf>
    <xf numFmtId="2" fontId="35" fillId="0" borderId="0" xfId="0" applyNumberFormat="1" applyFont="1" applyFill="1" applyAlignment="1" applyProtection="1">
      <alignment horizontal="center"/>
    </xf>
    <xf numFmtId="2" fontId="24" fillId="7" borderId="21" xfId="0" applyNumberFormat="1" applyFont="1" applyFill="1" applyBorder="1" applyAlignment="1" applyProtection="1">
      <alignment vertical="center"/>
    </xf>
    <xf numFmtId="2" fontId="16" fillId="0" borderId="0" xfId="0" applyNumberFormat="1" applyFont="1" applyFill="1" applyAlignment="1" applyProtection="1">
      <alignment horizontal="center"/>
    </xf>
    <xf numFmtId="0" fontId="14" fillId="4" borderId="6" xfId="0" applyFont="1" applyFill="1" applyBorder="1" applyAlignment="1" applyProtection="1">
      <alignment horizontal="left" vertical="top" wrapText="1" indent="1"/>
    </xf>
    <xf numFmtId="0" fontId="18" fillId="4" borderId="7" xfId="0" applyFont="1" applyFill="1" applyBorder="1" applyAlignment="1" applyProtection="1">
      <alignment horizontal="left" vertical="center"/>
    </xf>
    <xf numFmtId="0" fontId="13" fillId="6" borderId="20" xfId="0" applyFont="1" applyFill="1" applyBorder="1" applyAlignment="1" applyProtection="1">
      <alignment horizontal="center" vertical="center"/>
    </xf>
    <xf numFmtId="0" fontId="16" fillId="0" borderId="10" xfId="0" applyFont="1" applyFill="1" applyBorder="1" applyAlignment="1" applyProtection="1">
      <alignment horizontal="center" vertical="center" wrapText="1"/>
    </xf>
    <xf numFmtId="0" fontId="18" fillId="4" borderId="15" xfId="0" applyFont="1" applyFill="1" applyBorder="1" applyAlignment="1" applyProtection="1">
      <alignment horizontal="right" vertical="center"/>
    </xf>
    <xf numFmtId="0" fontId="13" fillId="0" borderId="17" xfId="0" applyFont="1" applyFill="1" applyBorder="1" applyAlignment="1" applyProtection="1">
      <alignment horizontal="center" vertical="center"/>
    </xf>
    <xf numFmtId="0" fontId="37" fillId="0" borderId="0" xfId="0" applyFont="1" applyFill="1" applyBorder="1" applyAlignment="1" applyProtection="1">
      <alignment vertical="center" wrapText="1"/>
    </xf>
    <xf numFmtId="0" fontId="38" fillId="0" borderId="0" xfId="0" applyFont="1" applyFill="1" applyAlignment="1" applyProtection="1">
      <alignment vertical="center"/>
    </xf>
    <xf numFmtId="0" fontId="24" fillId="7" borderId="20" xfId="0" applyFont="1" applyFill="1" applyBorder="1" applyAlignment="1" applyProtection="1">
      <alignment horizontal="left" vertical="center" indent="1"/>
    </xf>
    <xf numFmtId="0" fontId="17" fillId="0" borderId="0" xfId="0" applyFont="1" applyFill="1" applyAlignment="1" applyProtection="1">
      <alignment horizontal="center"/>
      <protection locked="0"/>
    </xf>
    <xf numFmtId="0" fontId="43" fillId="6" borderId="0" xfId="0" applyFont="1" applyFill="1" applyBorder="1" applyAlignment="1" applyProtection="1">
      <alignment horizontal="left" vertical="center"/>
    </xf>
    <xf numFmtId="0" fontId="30" fillId="6" borderId="0" xfId="0" applyFont="1" applyFill="1" applyAlignment="1" applyProtection="1">
      <alignment horizontal="left" vertical="center" wrapText="1"/>
    </xf>
    <xf numFmtId="0" fontId="40" fillId="0" borderId="0" xfId="0" applyFont="1" applyFill="1" applyBorder="1" applyAlignment="1" applyProtection="1">
      <alignment horizontal="left" vertical="center" wrapText="1"/>
    </xf>
    <xf numFmtId="0" fontId="30" fillId="0" borderId="0" xfId="0" applyFont="1" applyFill="1" applyBorder="1" applyAlignment="1" applyProtection="1">
      <alignment horizontal="left"/>
    </xf>
    <xf numFmtId="0" fontId="31" fillId="8" borderId="0" xfId="0" applyFont="1" applyFill="1" applyBorder="1" applyAlignment="1" applyProtection="1">
      <alignment horizontal="left" vertical="center"/>
    </xf>
    <xf numFmtId="0" fontId="41" fillId="0" borderId="0" xfId="0" applyFont="1" applyFill="1" applyAlignment="1" applyProtection="1">
      <alignment horizontal="left"/>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horizontal="left" vertical="center" wrapText="1"/>
    </xf>
    <xf numFmtId="0" fontId="30" fillId="0" borderId="0" xfId="0" applyFont="1" applyFill="1" applyAlignment="1" applyProtection="1">
      <alignment horizontal="left" wrapText="1"/>
    </xf>
    <xf numFmtId="0" fontId="40" fillId="0" borderId="0" xfId="0" applyFont="1" applyBorder="1" applyAlignment="1" applyProtection="1">
      <alignment horizontal="left" vertical="center"/>
    </xf>
    <xf numFmtId="2" fontId="10" fillId="4" borderId="30" xfId="0" applyNumberFormat="1" applyFont="1" applyFill="1" applyBorder="1" applyAlignment="1" applyProtection="1">
      <alignment vertical="center"/>
      <protection locked="0"/>
    </xf>
    <xf numFmtId="0" fontId="7" fillId="8" borderId="17" xfId="0" applyFont="1" applyFill="1" applyBorder="1" applyAlignment="1" applyProtection="1">
      <alignment vertical="center"/>
      <protection locked="0"/>
    </xf>
    <xf numFmtId="49" fontId="22" fillId="6" borderId="34" xfId="0" applyNumberFormat="1" applyFont="1" applyFill="1" applyBorder="1" applyAlignment="1" applyProtection="1">
      <alignment horizontal="center" vertical="center"/>
    </xf>
    <xf numFmtId="49" fontId="22" fillId="6" borderId="35" xfId="0" applyNumberFormat="1" applyFont="1" applyFill="1" applyBorder="1" applyAlignment="1" applyProtection="1">
      <alignment horizontal="center" vertical="center"/>
    </xf>
    <xf numFmtId="49" fontId="14" fillId="6" borderId="35" xfId="0" applyNumberFormat="1" applyFont="1" applyFill="1" applyBorder="1" applyAlignment="1" applyProtection="1">
      <alignment horizontal="center" vertical="center"/>
    </xf>
    <xf numFmtId="49" fontId="14" fillId="6" borderId="36" xfId="0" applyNumberFormat="1" applyFont="1" applyFill="1" applyBorder="1" applyAlignment="1" applyProtection="1">
      <alignment horizontal="center" vertical="center"/>
    </xf>
    <xf numFmtId="0" fontId="7" fillId="8" borderId="24" xfId="0" applyFont="1" applyFill="1" applyBorder="1" applyAlignment="1" applyProtection="1">
      <alignment horizontal="center" vertical="center"/>
      <protection locked="0"/>
    </xf>
    <xf numFmtId="0" fontId="7" fillId="8" borderId="25" xfId="0" applyFont="1" applyFill="1" applyBorder="1" applyAlignment="1" applyProtection="1">
      <alignment horizontal="center" vertical="center"/>
      <protection locked="0"/>
    </xf>
    <xf numFmtId="0" fontId="7" fillId="8" borderId="26" xfId="0" applyFont="1" applyFill="1" applyBorder="1" applyAlignment="1" applyProtection="1">
      <alignment horizontal="center" vertical="center"/>
      <protection locked="0"/>
    </xf>
    <xf numFmtId="0" fontId="7" fillId="8" borderId="27" xfId="0" applyFont="1" applyFill="1" applyBorder="1" applyAlignment="1" applyProtection="1">
      <alignment horizontal="center" vertical="center"/>
      <protection locked="0"/>
    </xf>
    <xf numFmtId="0" fontId="7" fillId="8" borderId="17" xfId="0" applyFont="1" applyFill="1" applyBorder="1" applyAlignment="1" applyProtection="1">
      <alignment horizontal="center" vertical="center"/>
      <protection locked="0"/>
    </xf>
    <xf numFmtId="0" fontId="7" fillId="8" borderId="18" xfId="0" applyFont="1" applyFill="1" applyBorder="1" applyAlignment="1" applyProtection="1">
      <alignment horizontal="center" vertical="center"/>
      <protection locked="0"/>
    </xf>
    <xf numFmtId="0" fontId="7" fillId="8" borderId="28" xfId="0" applyFont="1" applyFill="1" applyBorder="1" applyAlignment="1" applyProtection="1">
      <alignment horizontal="center" vertical="center"/>
      <protection locked="0"/>
    </xf>
    <xf numFmtId="0" fontId="7" fillId="8" borderId="1" xfId="0" applyFont="1" applyFill="1" applyBorder="1" applyAlignment="1" applyProtection="1">
      <alignment horizontal="center" vertical="center"/>
      <protection locked="0"/>
    </xf>
    <xf numFmtId="0" fontId="7" fillId="8" borderId="2" xfId="0" applyFont="1" applyFill="1" applyBorder="1" applyAlignment="1" applyProtection="1">
      <alignment horizontal="center" vertical="center"/>
      <protection locked="0"/>
    </xf>
    <xf numFmtId="0" fontId="44" fillId="0" borderId="0" xfId="0" applyFont="1" applyFill="1" applyAlignment="1" applyProtection="1">
      <alignment horizontal="center" vertical="top"/>
    </xf>
    <xf numFmtId="0" fontId="7" fillId="0" borderId="0" xfId="0" applyFont="1" applyFill="1" applyBorder="1" applyAlignment="1" applyProtection="1">
      <alignment horizontal="center" vertical="center" wrapText="1"/>
    </xf>
    <xf numFmtId="0" fontId="15" fillId="0" borderId="0" xfId="0" applyFont="1" applyFill="1" applyBorder="1" applyAlignment="1" applyProtection="1">
      <alignment horizontal="center"/>
    </xf>
    <xf numFmtId="0" fontId="44" fillId="0" borderId="0" xfId="0" applyFont="1" applyFill="1" applyBorder="1" applyAlignment="1" applyProtection="1">
      <alignment horizontal="center" vertical="top"/>
    </xf>
    <xf numFmtId="14" fontId="7" fillId="0" borderId="0" xfId="0" applyNumberFormat="1" applyFont="1" applyFill="1" applyBorder="1" applyAlignment="1" applyProtection="1">
      <alignment horizontal="left" vertical="center" indent="1"/>
      <protection locked="0"/>
    </xf>
    <xf numFmtId="0" fontId="16" fillId="0" borderId="12" xfId="0" applyFont="1" applyFill="1" applyBorder="1" applyAlignment="1" applyProtection="1">
      <alignment horizontal="center" vertical="center"/>
      <protection locked="0"/>
    </xf>
    <xf numFmtId="0" fontId="16" fillId="0" borderId="13" xfId="0" applyFont="1" applyFill="1" applyBorder="1" applyAlignment="1" applyProtection="1">
      <alignment horizontal="center" vertical="center"/>
      <protection locked="0"/>
    </xf>
    <xf numFmtId="0" fontId="16" fillId="0" borderId="14" xfId="0" applyFont="1" applyFill="1" applyBorder="1" applyAlignment="1" applyProtection="1">
      <alignment horizontal="center" vertical="center"/>
      <protection locked="0"/>
    </xf>
    <xf numFmtId="0" fontId="13" fillId="0" borderId="27" xfId="0" applyFont="1" applyFill="1" applyBorder="1" applyAlignment="1" applyProtection="1">
      <alignment horizontal="left" vertical="center" wrapText="1" indent="1"/>
    </xf>
    <xf numFmtId="0" fontId="13" fillId="0" borderId="17" xfId="0" applyFont="1" applyFill="1" applyBorder="1" applyAlignment="1" applyProtection="1">
      <alignment horizontal="left" vertical="center" wrapText="1" indent="1"/>
    </xf>
    <xf numFmtId="0" fontId="25" fillId="0" borderId="0" xfId="0" applyFont="1" applyFill="1" applyBorder="1" applyAlignment="1" applyProtection="1">
      <alignment horizontal="center" vertical="center" wrapText="1"/>
    </xf>
    <xf numFmtId="0" fontId="15" fillId="0" borderId="25" xfId="0" applyFont="1" applyFill="1" applyBorder="1" applyAlignment="1" applyProtection="1">
      <alignment horizontal="left" vertical="center" wrapText="1" indent="2"/>
    </xf>
    <xf numFmtId="0" fontId="15" fillId="0" borderId="32" xfId="0" applyFont="1" applyFill="1" applyBorder="1" applyAlignment="1" applyProtection="1">
      <alignment horizontal="left" vertical="center" wrapText="1" indent="2"/>
    </xf>
    <xf numFmtId="0" fontId="15" fillId="0" borderId="17" xfId="0" applyFont="1" applyFill="1" applyBorder="1" applyAlignment="1" applyProtection="1">
      <alignment horizontal="left" vertical="center" wrapText="1" indent="2"/>
    </xf>
    <xf numFmtId="0" fontId="15" fillId="0" borderId="12" xfId="0" applyFont="1" applyFill="1" applyBorder="1" applyAlignment="1" applyProtection="1">
      <alignment horizontal="left" vertical="center" wrapText="1" indent="2"/>
    </xf>
    <xf numFmtId="0" fontId="15" fillId="0" borderId="1" xfId="0" applyFont="1" applyFill="1" applyBorder="1" applyAlignment="1" applyProtection="1">
      <alignment horizontal="left" vertical="center" wrapText="1" indent="2"/>
    </xf>
    <xf numFmtId="0" fontId="15" fillId="0" borderId="33" xfId="0" applyFont="1" applyFill="1" applyBorder="1" applyAlignment="1" applyProtection="1">
      <alignment horizontal="left" vertical="center" wrapText="1" indent="2"/>
    </xf>
    <xf numFmtId="0" fontId="7" fillId="0" borderId="0" xfId="0" applyFont="1" applyFill="1" applyBorder="1" applyAlignment="1" applyProtection="1">
      <alignment horizontal="center" vertical="center" wrapText="1"/>
    </xf>
    <xf numFmtId="0" fontId="15" fillId="0" borderId="0" xfId="0" applyFont="1" applyFill="1" applyBorder="1" applyAlignment="1" applyProtection="1">
      <alignment horizontal="center"/>
    </xf>
    <xf numFmtId="0" fontId="7" fillId="8" borderId="0" xfId="0" applyFont="1" applyFill="1" applyBorder="1" applyAlignment="1" applyProtection="1">
      <alignment horizontal="left" vertical="center"/>
      <protection locked="0"/>
    </xf>
    <xf numFmtId="0" fontId="24" fillId="7" borderId="21" xfId="0" applyFont="1" applyFill="1" applyBorder="1" applyAlignment="1" applyProtection="1">
      <alignment horizontal="center" vertical="center" wrapText="1"/>
    </xf>
    <xf numFmtId="0" fontId="13" fillId="0" borderId="28" xfId="0" applyFont="1" applyFill="1" applyBorder="1" applyAlignment="1" applyProtection="1">
      <alignment horizontal="left" vertical="center" wrapText="1" indent="1"/>
    </xf>
    <xf numFmtId="0" fontId="13" fillId="0" borderId="1" xfId="0" applyFont="1" applyFill="1" applyBorder="1" applyAlignment="1" applyProtection="1">
      <alignment horizontal="left" vertical="center" wrapText="1" indent="1"/>
    </xf>
    <xf numFmtId="0" fontId="13" fillId="6" borderId="21" xfId="0" applyFont="1" applyFill="1" applyBorder="1" applyAlignment="1" applyProtection="1">
      <alignment horizontal="center" vertical="center" wrapText="1"/>
    </xf>
    <xf numFmtId="0" fontId="16" fillId="0" borderId="0" xfId="0" applyFont="1" applyFill="1" applyBorder="1" applyAlignment="1" applyProtection="1">
      <alignment horizontal="center" vertical="center"/>
    </xf>
    <xf numFmtId="0" fontId="14" fillId="6" borderId="13" xfId="0" applyFont="1" applyFill="1" applyBorder="1" applyAlignment="1" applyProtection="1">
      <alignment horizontal="center" vertical="center"/>
    </xf>
    <xf numFmtId="0" fontId="14" fillId="6" borderId="14" xfId="0" applyFont="1" applyFill="1" applyBorder="1" applyAlignment="1" applyProtection="1">
      <alignment horizontal="center" vertical="center"/>
    </xf>
    <xf numFmtId="0" fontId="13" fillId="0" borderId="0" xfId="0" applyFont="1" applyBorder="1" applyAlignment="1" applyProtection="1">
      <alignment horizontal="center" vertical="center" wrapText="1"/>
    </xf>
    <xf numFmtId="0" fontId="14" fillId="6" borderId="12" xfId="0" applyFont="1" applyFill="1" applyBorder="1" applyAlignment="1" applyProtection="1">
      <alignment horizontal="center" vertical="center"/>
    </xf>
    <xf numFmtId="0" fontId="15" fillId="0" borderId="0" xfId="0" applyFont="1" applyBorder="1" applyAlignment="1" applyProtection="1">
      <alignment horizontal="center" vertical="center" wrapText="1"/>
    </xf>
    <xf numFmtId="0" fontId="11" fillId="0" borderId="17" xfId="0" applyFont="1" applyFill="1" applyBorder="1" applyAlignment="1" applyProtection="1">
      <alignment horizontal="left" vertical="center" wrapText="1" indent="2"/>
    </xf>
    <xf numFmtId="0" fontId="11" fillId="0" borderId="12" xfId="0" applyFont="1" applyFill="1" applyBorder="1" applyAlignment="1" applyProtection="1">
      <alignment horizontal="left" vertical="center" wrapText="1" indent="2"/>
    </xf>
    <xf numFmtId="0" fontId="11" fillId="0" borderId="1" xfId="0" applyFont="1" applyFill="1" applyBorder="1" applyAlignment="1" applyProtection="1">
      <alignment horizontal="left" vertical="center" wrapText="1" indent="2"/>
    </xf>
    <xf numFmtId="0" fontId="11" fillId="0" borderId="33" xfId="0" applyFont="1" applyFill="1" applyBorder="1" applyAlignment="1" applyProtection="1">
      <alignment horizontal="left" vertical="center" wrapText="1" indent="2"/>
    </xf>
    <xf numFmtId="0" fontId="7" fillId="0" borderId="27" xfId="0" applyFont="1" applyFill="1" applyBorder="1" applyAlignment="1" applyProtection="1">
      <alignment horizontal="left" vertical="center" wrapText="1" indent="1"/>
    </xf>
    <xf numFmtId="0" fontId="7" fillId="0" borderId="17" xfId="0" applyFont="1" applyFill="1" applyBorder="1" applyAlignment="1" applyProtection="1">
      <alignment horizontal="left" vertical="center" wrapText="1" indent="1"/>
    </xf>
    <xf numFmtId="0" fontId="7" fillId="0" borderId="28" xfId="0" applyFont="1" applyFill="1" applyBorder="1" applyAlignment="1" applyProtection="1">
      <alignment horizontal="left" vertical="center" wrapText="1" indent="1"/>
    </xf>
    <xf numFmtId="0" fontId="7" fillId="0" borderId="1" xfId="0" applyFont="1" applyFill="1" applyBorder="1" applyAlignment="1" applyProtection="1">
      <alignment horizontal="left" vertical="center" wrapText="1" indent="1"/>
    </xf>
    <xf numFmtId="0" fontId="7" fillId="0" borderId="24" xfId="0" applyFont="1" applyFill="1" applyBorder="1" applyAlignment="1" applyProtection="1">
      <alignment horizontal="left" vertical="center" wrapText="1" indent="1"/>
    </xf>
    <xf numFmtId="0" fontId="7" fillId="0" borderId="25" xfId="0" applyFont="1" applyFill="1" applyBorder="1" applyAlignment="1" applyProtection="1">
      <alignment horizontal="left" vertical="center" wrapText="1" indent="1"/>
    </xf>
    <xf numFmtId="0" fontId="13" fillId="6" borderId="22" xfId="0" applyFont="1" applyFill="1" applyBorder="1" applyAlignment="1" applyProtection="1">
      <alignment horizontal="center" vertical="center" wrapText="1"/>
    </xf>
    <xf numFmtId="0" fontId="13" fillId="0" borderId="24" xfId="0" applyFont="1" applyFill="1" applyBorder="1" applyAlignment="1" applyProtection="1">
      <alignment horizontal="left" vertical="center" wrapText="1" indent="1"/>
    </xf>
    <xf numFmtId="0" fontId="13" fillId="0" borderId="25" xfId="0" applyFont="1" applyFill="1" applyBorder="1" applyAlignment="1" applyProtection="1">
      <alignment horizontal="left" vertical="center" wrapText="1" indent="1"/>
    </xf>
    <xf numFmtId="0" fontId="13" fillId="0" borderId="12" xfId="0" applyFont="1" applyFill="1" applyBorder="1" applyAlignment="1" applyProtection="1">
      <alignment horizontal="center" vertical="center"/>
    </xf>
    <xf numFmtId="0" fontId="13" fillId="0" borderId="13" xfId="0" applyFont="1" applyFill="1" applyBorder="1" applyAlignment="1" applyProtection="1">
      <alignment horizontal="center" vertical="center"/>
    </xf>
    <xf numFmtId="0" fontId="13" fillId="0" borderId="14" xfId="0" applyFont="1" applyFill="1" applyBorder="1" applyAlignment="1" applyProtection="1">
      <alignment horizontal="center" vertical="center"/>
    </xf>
    <xf numFmtId="164" fontId="10" fillId="4" borderId="12" xfId="0" applyNumberFormat="1" applyFont="1" applyFill="1" applyBorder="1" applyAlignment="1" applyProtection="1">
      <alignment horizontal="center" vertical="center" wrapText="1"/>
    </xf>
    <xf numFmtId="164" fontId="10" fillId="4" borderId="13" xfId="0" applyNumberFormat="1" applyFont="1" applyFill="1" applyBorder="1" applyAlignment="1" applyProtection="1">
      <alignment horizontal="center" vertical="center"/>
    </xf>
    <xf numFmtId="164" fontId="10" fillId="4" borderId="14" xfId="0" applyNumberFormat="1" applyFont="1" applyFill="1" applyBorder="1" applyAlignment="1" applyProtection="1">
      <alignment horizontal="center" vertical="center"/>
    </xf>
    <xf numFmtId="0" fontId="10" fillId="4" borderId="31" xfId="0" applyFont="1" applyFill="1" applyBorder="1" applyAlignment="1" applyProtection="1">
      <alignment horizontal="left" vertical="center"/>
    </xf>
    <xf numFmtId="0" fontId="10" fillId="4" borderId="29" xfId="0" applyFont="1" applyFill="1" applyBorder="1" applyAlignment="1" applyProtection="1">
      <alignment horizontal="left" vertical="center"/>
    </xf>
    <xf numFmtId="0" fontId="13" fillId="0" borderId="7" xfId="0" applyFont="1" applyFill="1" applyBorder="1" applyAlignment="1" applyProtection="1">
      <alignment horizontal="center" vertical="center"/>
    </xf>
    <xf numFmtId="0" fontId="39" fillId="0" borderId="9" xfId="0" applyFont="1" applyBorder="1" applyAlignment="1" applyProtection="1">
      <alignment horizontal="center" vertical="center" wrapText="1"/>
    </xf>
    <xf numFmtId="0" fontId="39" fillId="0" borderId="0" xfId="0" applyFont="1" applyBorder="1" applyAlignment="1" applyProtection="1">
      <alignment horizontal="center" vertical="center" wrapText="1"/>
    </xf>
    <xf numFmtId="0" fontId="14" fillId="6" borderId="12" xfId="0" applyFont="1" applyFill="1" applyBorder="1" applyAlignment="1" applyProtection="1">
      <alignment horizontal="left" vertical="center" indent="1"/>
    </xf>
    <xf numFmtId="0" fontId="14" fillId="6" borderId="13" xfId="0" applyFont="1" applyFill="1" applyBorder="1" applyAlignment="1" applyProtection="1">
      <alignment horizontal="left" vertical="center" indent="1"/>
    </xf>
    <xf numFmtId="0" fontId="14" fillId="6" borderId="14" xfId="0" applyFont="1" applyFill="1" applyBorder="1" applyAlignment="1" applyProtection="1">
      <alignment horizontal="left" vertical="center" indent="1"/>
    </xf>
    <xf numFmtId="0" fontId="11" fillId="0" borderId="25" xfId="0" applyFont="1" applyFill="1" applyBorder="1" applyAlignment="1" applyProtection="1">
      <alignment horizontal="left" vertical="center" wrapText="1" indent="2"/>
    </xf>
    <xf numFmtId="0" fontId="11" fillId="0" borderId="32" xfId="0" applyFont="1" applyFill="1" applyBorder="1" applyAlignment="1" applyProtection="1">
      <alignment horizontal="left" vertical="center" wrapText="1" indent="2"/>
    </xf>
    <xf numFmtId="0" fontId="14" fillId="4" borderId="6" xfId="0" applyFont="1" applyFill="1" applyBorder="1" applyAlignment="1" applyProtection="1">
      <alignment horizontal="center" vertical="center" wrapText="1"/>
    </xf>
    <xf numFmtId="0" fontId="14" fillId="4" borderId="7" xfId="0" applyFont="1" applyFill="1" applyBorder="1" applyAlignment="1" applyProtection="1">
      <alignment horizontal="center" vertical="center" wrapText="1"/>
    </xf>
    <xf numFmtId="0" fontId="14" fillId="4" borderId="8" xfId="0" applyFont="1" applyFill="1" applyBorder="1" applyAlignment="1" applyProtection="1">
      <alignment horizontal="center" vertical="center" wrapText="1"/>
    </xf>
    <xf numFmtId="165" fontId="28" fillId="4" borderId="7" xfId="0" applyNumberFormat="1" applyFont="1" applyFill="1" applyBorder="1" applyAlignment="1" applyProtection="1">
      <alignment horizontal="center" vertical="center"/>
    </xf>
    <xf numFmtId="165" fontId="28" fillId="4" borderId="8" xfId="0" applyNumberFormat="1" applyFont="1" applyFill="1" applyBorder="1" applyAlignment="1" applyProtection="1">
      <alignment horizontal="center" vertical="center"/>
    </xf>
    <xf numFmtId="0" fontId="12" fillId="4" borderId="9" xfId="0" applyFont="1" applyFill="1" applyBorder="1" applyAlignment="1" applyProtection="1">
      <alignment horizontal="left" vertical="top" wrapText="1" indent="1"/>
      <protection locked="0"/>
    </xf>
    <xf numFmtId="0" fontId="12" fillId="4" borderId="0" xfId="0" applyFont="1" applyFill="1" applyBorder="1" applyAlignment="1" applyProtection="1">
      <alignment horizontal="left" vertical="top" wrapText="1" indent="1"/>
      <protection locked="0"/>
    </xf>
    <xf numFmtId="0" fontId="12" fillId="4" borderId="10" xfId="0" applyFont="1" applyFill="1" applyBorder="1" applyAlignment="1" applyProtection="1">
      <alignment horizontal="left" vertical="top" wrapText="1" indent="1"/>
      <protection locked="0"/>
    </xf>
    <xf numFmtId="0" fontId="12" fillId="4" borderId="11" xfId="0" applyFont="1" applyFill="1" applyBorder="1" applyAlignment="1" applyProtection="1">
      <alignment horizontal="left" vertical="top" wrapText="1" indent="1"/>
      <protection locked="0"/>
    </xf>
    <xf numFmtId="0" fontId="12" fillId="4" borderId="15" xfId="0" applyFont="1" applyFill="1" applyBorder="1" applyAlignment="1" applyProtection="1">
      <alignment horizontal="left" vertical="top" wrapText="1" indent="1"/>
      <protection locked="0"/>
    </xf>
    <xf numFmtId="0" fontId="12" fillId="4" borderId="19" xfId="0" applyFont="1" applyFill="1" applyBorder="1" applyAlignment="1" applyProtection="1">
      <alignment horizontal="left" vertical="top" wrapText="1" indent="1"/>
      <protection locked="0"/>
    </xf>
    <xf numFmtId="2" fontId="9" fillId="4" borderId="0" xfId="0" applyNumberFormat="1" applyFont="1" applyFill="1" applyBorder="1" applyAlignment="1" applyProtection="1">
      <alignment horizontal="center" vertical="center"/>
    </xf>
    <xf numFmtId="164" fontId="29" fillId="5" borderId="4" xfId="0" applyNumberFormat="1" applyFont="1" applyFill="1" applyBorder="1" applyAlignment="1" applyProtection="1">
      <alignment horizontal="center" vertical="center"/>
    </xf>
    <xf numFmtId="164" fontId="29" fillId="5" borderId="5" xfId="0" applyNumberFormat="1" applyFont="1" applyFill="1" applyBorder="1" applyAlignment="1" applyProtection="1">
      <alignment horizontal="center" vertical="center"/>
    </xf>
  </cellXfs>
  <cellStyles count="1">
    <cellStyle name="Normal" xfId="0" builtinId="0"/>
  </cellStyles>
  <dxfs count="25">
    <dxf>
      <font>
        <b/>
        <i val="0"/>
      </font>
      <fill>
        <patternFill patternType="none">
          <bgColor auto="1"/>
        </patternFill>
      </fill>
    </dxf>
    <dxf>
      <font>
        <b/>
        <i val="0"/>
      </font>
      <fill>
        <patternFill patternType="none">
          <bgColor auto="1"/>
        </patternFill>
      </fill>
    </dxf>
    <dxf>
      <font>
        <b/>
        <i val="0"/>
      </font>
      <fill>
        <patternFill patternType="none">
          <bgColor auto="1"/>
        </patternFill>
      </fill>
    </dxf>
    <dxf>
      <font>
        <b/>
        <i val="0"/>
      </font>
      <fill>
        <patternFill patternType="none">
          <bgColor auto="1"/>
        </patternFill>
      </fill>
    </dxf>
    <dxf>
      <font>
        <b/>
        <i val="0"/>
      </font>
      <fill>
        <patternFill patternType="none">
          <bgColor auto="1"/>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fgColor theme="0"/>
          <bgColor rgb="FFFFFFFF"/>
        </patternFill>
      </fill>
    </dxf>
    <dxf>
      <font>
        <b/>
        <i val="0"/>
      </font>
      <fill>
        <patternFill patternType="none">
          <bgColor auto="1"/>
        </patternFill>
      </fill>
    </dxf>
    <dxf>
      <font>
        <b/>
        <i val="0"/>
        <color rgb="FFFF0000"/>
      </font>
    </dxf>
    <dxf>
      <font>
        <b/>
        <i val="0"/>
        <color rgb="FFFF0000"/>
      </font>
    </dxf>
    <dxf>
      <font>
        <b/>
        <i val="0"/>
      </font>
      <fill>
        <patternFill patternType="none">
          <bgColor auto="1"/>
        </patternFill>
      </fill>
    </dxf>
    <dxf>
      <font>
        <b/>
        <i val="0"/>
      </font>
      <fill>
        <patternFill patternType="none">
          <bgColor auto="1"/>
        </patternFill>
      </fill>
    </dxf>
    <dxf>
      <font>
        <b/>
        <i val="0"/>
      </font>
      <fill>
        <patternFill patternType="none">
          <bgColor auto="1"/>
        </patternFill>
      </fill>
    </dxf>
  </dxfs>
  <tableStyles count="0" defaultTableStyle="TableStyleMedium2" defaultPivotStyle="PivotStyleLight16"/>
  <colors>
    <mruColors>
      <color rgb="FFFFFFFF"/>
      <color rgb="FFCCFFCC"/>
      <color rgb="FFF4F2C4"/>
      <color rgb="FFFFFF99"/>
      <color rgb="FFFFE7B7"/>
      <color rgb="FFFF6600"/>
      <color rgb="FFFFA3C2"/>
      <color rgb="FF30E441"/>
      <color rgb="FFFF6699"/>
      <color rgb="FF92CD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49367088607597E-2"/>
          <c:y val="5.1729218225190575E-2"/>
          <c:w val="0.89240506329113922"/>
          <c:h val="0.94624571235205512"/>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'Grille E61 Vierge'!$V$18:$V$21</c:f>
              <c:numCache>
                <c:formatCode>0.00%</c:formatCode>
                <c:ptCount val="4"/>
                <c:pt idx="0">
                  <c:v>0</c:v>
                </c:pt>
                <c:pt idx="1">
                  <c:v>0</c:v>
                </c:pt>
                <c:pt idx="2">
                  <c:v>0</c:v>
                </c:pt>
                <c:pt idx="3">
                  <c:v>0</c:v>
                </c:pt>
              </c:numCache>
            </c:numRef>
          </c:val>
          <c:extLst>
            <c:ext xmlns:c16="http://schemas.microsoft.com/office/drawing/2014/chart" uri="{C3380CC4-5D6E-409C-BE32-E72D297353CC}">
              <c16:uniqueId val="{00000000-7C77-409A-8174-1531DB038C8C}"/>
            </c:ext>
          </c:extLst>
        </c:ser>
        <c:dLbls>
          <c:showLegendKey val="0"/>
          <c:showVal val="0"/>
          <c:showCatName val="0"/>
          <c:showSerName val="0"/>
          <c:showPercent val="0"/>
          <c:showBubbleSize val="0"/>
        </c:dLbls>
        <c:gapWidth val="150"/>
        <c:axId val="-34882560"/>
        <c:axId val="-34877664"/>
      </c:barChart>
      <c:catAx>
        <c:axId val="-34882560"/>
        <c:scaling>
          <c:orientation val="maxMin"/>
        </c:scaling>
        <c:delete val="1"/>
        <c:axPos val="l"/>
        <c:majorGridlines>
          <c:spPr>
            <a:ln w="3175">
              <a:solidFill>
                <a:srgbClr val="000000"/>
              </a:solidFill>
              <a:prstDash val="solid"/>
            </a:ln>
          </c:spPr>
        </c:majorGridlines>
        <c:majorTickMark val="out"/>
        <c:minorTickMark val="none"/>
        <c:tickLblPos val="nextTo"/>
        <c:crossAx val="-34877664"/>
        <c:crossesAt val="0"/>
        <c:auto val="1"/>
        <c:lblAlgn val="ctr"/>
        <c:lblOffset val="100"/>
        <c:noMultiLvlLbl val="0"/>
      </c:catAx>
      <c:valAx>
        <c:axId val="-34877664"/>
        <c:scaling>
          <c:orientation val="minMax"/>
          <c:max val="1"/>
          <c:min val="0"/>
        </c:scaling>
        <c:delete val="1"/>
        <c:axPos val="t"/>
        <c:numFmt formatCode="0.00%" sourceLinked="1"/>
        <c:majorTickMark val="out"/>
        <c:minorTickMark val="none"/>
        <c:tickLblPos val="nextTo"/>
        <c:crossAx val="-34882560"/>
        <c:crosses val="autoZero"/>
        <c:crossBetween val="between"/>
        <c:majorUnit val="0.33330000000000004"/>
      </c:valAx>
      <c:spPr>
        <a:solidFill>
          <a:srgbClr val="FFFF99"/>
        </a:solidFill>
        <a:ln w="3175">
          <a:solidFill>
            <a:schemeClr val="tx1"/>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51180555555555551" footer="0.51180555555555551"/>
    <c:pageSetup firstPageNumber="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724549013623777E-2"/>
          <c:y val="5.5683197532928233E-2"/>
          <c:w val="0.91662939243802066"/>
          <c:h val="0.9352295586434477"/>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'Grille E61 Vierge'!$V$24:$V$27</c:f>
              <c:numCache>
                <c:formatCode>0.00%</c:formatCode>
                <c:ptCount val="4"/>
                <c:pt idx="0">
                  <c:v>0</c:v>
                </c:pt>
                <c:pt idx="1">
                  <c:v>0</c:v>
                </c:pt>
                <c:pt idx="2">
                  <c:v>0</c:v>
                </c:pt>
                <c:pt idx="3">
                  <c:v>0</c:v>
                </c:pt>
              </c:numCache>
            </c:numRef>
          </c:val>
          <c:extLst>
            <c:ext xmlns:c16="http://schemas.microsoft.com/office/drawing/2014/chart" uri="{C3380CC4-5D6E-409C-BE32-E72D297353CC}">
              <c16:uniqueId val="{00000000-E818-4DBA-9276-AF3FD3175FBC}"/>
            </c:ext>
          </c:extLst>
        </c:ser>
        <c:dLbls>
          <c:showLegendKey val="0"/>
          <c:showVal val="0"/>
          <c:showCatName val="0"/>
          <c:showSerName val="0"/>
          <c:showPercent val="0"/>
          <c:showBubbleSize val="0"/>
        </c:dLbls>
        <c:gapWidth val="150"/>
        <c:axId val="-34875488"/>
        <c:axId val="-34872224"/>
      </c:barChart>
      <c:catAx>
        <c:axId val="-34875488"/>
        <c:scaling>
          <c:orientation val="maxMin"/>
        </c:scaling>
        <c:delete val="1"/>
        <c:axPos val="l"/>
        <c:majorGridlines>
          <c:spPr>
            <a:ln w="3175">
              <a:solidFill>
                <a:srgbClr val="000000"/>
              </a:solidFill>
              <a:prstDash val="solid"/>
            </a:ln>
          </c:spPr>
        </c:majorGridlines>
        <c:majorTickMark val="out"/>
        <c:minorTickMark val="none"/>
        <c:tickLblPos val="nextTo"/>
        <c:crossAx val="-34872224"/>
        <c:crossesAt val="0"/>
        <c:auto val="1"/>
        <c:lblAlgn val="ctr"/>
        <c:lblOffset val="100"/>
        <c:noMultiLvlLbl val="0"/>
      </c:catAx>
      <c:valAx>
        <c:axId val="-34872224"/>
        <c:scaling>
          <c:orientation val="minMax"/>
          <c:max val="1"/>
          <c:min val="0"/>
        </c:scaling>
        <c:delete val="1"/>
        <c:axPos val="t"/>
        <c:numFmt formatCode="0.00%" sourceLinked="1"/>
        <c:majorTickMark val="out"/>
        <c:minorTickMark val="none"/>
        <c:tickLblPos val="nextTo"/>
        <c:crossAx val="-34875488"/>
        <c:crosses val="autoZero"/>
        <c:crossBetween val="between"/>
        <c:majorUnit val="0.33330000000000004"/>
      </c:valAx>
      <c:spPr>
        <a:solidFill>
          <a:srgbClr val="FFFF99"/>
        </a:solidFill>
        <a:ln w="3175">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51180555555555551" footer="0.51180555555555551"/>
    <c:pageSetup firstPageNumber="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949376565137811E-2"/>
          <c:y val="3.3203406800484435E-3"/>
          <c:w val="0.89240506329113922"/>
          <c:h val="0.99667965931995151"/>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'Grille E61 Vierge'!$V$30:$V$35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0A2-4541-9DFE-ED1DA0FBA771}"/>
            </c:ext>
          </c:extLst>
        </c:ser>
        <c:dLbls>
          <c:showLegendKey val="0"/>
          <c:showVal val="0"/>
          <c:showCatName val="0"/>
          <c:showSerName val="0"/>
          <c:showPercent val="0"/>
          <c:showBubbleSize val="0"/>
        </c:dLbls>
        <c:gapWidth val="150"/>
        <c:axId val="-33744208"/>
        <c:axId val="-33750192"/>
      </c:barChart>
      <c:catAx>
        <c:axId val="-33744208"/>
        <c:scaling>
          <c:orientation val="maxMin"/>
        </c:scaling>
        <c:delete val="1"/>
        <c:axPos val="l"/>
        <c:majorGridlines>
          <c:spPr>
            <a:ln w="3175">
              <a:solidFill>
                <a:srgbClr val="000000"/>
              </a:solidFill>
              <a:prstDash val="solid"/>
            </a:ln>
          </c:spPr>
        </c:majorGridlines>
        <c:majorTickMark val="out"/>
        <c:minorTickMark val="none"/>
        <c:tickLblPos val="nextTo"/>
        <c:crossAx val="-33750192"/>
        <c:crossesAt val="0"/>
        <c:auto val="1"/>
        <c:lblAlgn val="ctr"/>
        <c:lblOffset val="100"/>
        <c:noMultiLvlLbl val="0"/>
      </c:catAx>
      <c:valAx>
        <c:axId val="-33750192"/>
        <c:scaling>
          <c:orientation val="minMax"/>
          <c:max val="1"/>
          <c:min val="0"/>
        </c:scaling>
        <c:delete val="1"/>
        <c:axPos val="t"/>
        <c:numFmt formatCode="0.00%" sourceLinked="1"/>
        <c:majorTickMark val="out"/>
        <c:minorTickMark val="none"/>
        <c:tickLblPos val="nextTo"/>
        <c:crossAx val="-33744208"/>
        <c:crosses val="autoZero"/>
        <c:crossBetween val="between"/>
        <c:majorUnit val="0.33330000000000004"/>
      </c:valAx>
      <c:spPr>
        <a:solidFill>
          <a:srgbClr val="FFFF99"/>
        </a:solidFill>
        <a:ln w="3175">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51180555555555551" footer="0.51180555555555551"/>
    <c:pageSetup firstPageNumber="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 Id="rId4"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190500</xdr:colOff>
      <xdr:row>0</xdr:row>
      <xdr:rowOff>244929</xdr:rowOff>
    </xdr:from>
    <xdr:to>
      <xdr:col>1</xdr:col>
      <xdr:colOff>1905000</xdr:colOff>
      <xdr:row>3</xdr:row>
      <xdr:rowOff>144876</xdr:rowOff>
    </xdr:to>
    <xdr:grpSp>
      <xdr:nvGrpSpPr>
        <xdr:cNvPr id="15" name="Group 1">
          <a:extLst>
            <a:ext uri="{FF2B5EF4-FFF2-40B4-BE49-F238E27FC236}">
              <a16:creationId xmlns:a16="http://schemas.microsoft.com/office/drawing/2014/main" id="{00000000-0008-0000-0000-00000F000000}"/>
            </a:ext>
          </a:extLst>
        </xdr:cNvPr>
        <xdr:cNvGrpSpPr>
          <a:grpSpLocks/>
        </xdr:cNvGrpSpPr>
      </xdr:nvGrpSpPr>
      <xdr:grpSpPr bwMode="auto">
        <a:xfrm>
          <a:off x="285750" y="244929"/>
          <a:ext cx="1714500" cy="1410340"/>
          <a:chOff x="4395" y="1604"/>
          <a:chExt cx="2835" cy="2996"/>
        </a:xfrm>
      </xdr:grpSpPr>
      <mc:AlternateContent xmlns:mc="http://schemas.openxmlformats.org/markup-compatibility/2006">
        <mc:Choice xmlns:a14="http://schemas.microsoft.com/office/drawing/2010/main" Requires="a14">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4395" y="3387"/>
                <a:ext cx="2835" cy="1213"/>
              </a:xfrm>
              <a:prstGeom prst="rect">
                <a:avLst/>
              </a:prstGeom>
              <a:noFill/>
              <a:extLst>
                <a:ext uri="{909E8E84-426E-40DD-AFC4-6F175D3DCCD1}">
                  <a14:hiddenFill>
                    <a:solidFill>
                      <a:srgbClr val="FFFFFF"/>
                    </a:solidFill>
                  </a14:hiddenFill>
                </a:ext>
              </a:extLst>
            </xdr:spPr>
          </xdr:sp>
        </mc:Choice>
        <mc:Fallback/>
      </mc:AlternateContent>
      <xdr:pic>
        <xdr:nvPicPr>
          <xdr:cNvPr id="16" name="Image 15" descr="logoMENESR_sans%20marianne_avril2004">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08" y="1604"/>
            <a:ext cx="2304" cy="187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14</xdr:col>
      <xdr:colOff>571501</xdr:colOff>
      <xdr:row>16</xdr:row>
      <xdr:rowOff>100263</xdr:rowOff>
    </xdr:from>
    <xdr:to>
      <xdr:col>17</xdr:col>
      <xdr:colOff>0</xdr:colOff>
      <xdr:row>21</xdr:row>
      <xdr:rowOff>0</xdr:rowOff>
    </xdr:to>
    <xdr:graphicFrame macro="">
      <xdr:nvGraphicFramePr>
        <xdr:cNvPr id="17" name="Chart 3">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0</xdr:colOff>
      <xdr:row>22</xdr:row>
      <xdr:rowOff>60158</xdr:rowOff>
    </xdr:from>
    <xdr:to>
      <xdr:col>17</xdr:col>
      <xdr:colOff>785</xdr:colOff>
      <xdr:row>27</xdr:row>
      <xdr:rowOff>37352</xdr:rowOff>
    </xdr:to>
    <xdr:graphicFrame macro="">
      <xdr:nvGraphicFramePr>
        <xdr:cNvPr id="18" name="Chart 3">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74840</xdr:colOff>
      <xdr:row>16</xdr:row>
      <xdr:rowOff>404811</xdr:rowOff>
    </xdr:from>
    <xdr:to>
      <xdr:col>16</xdr:col>
      <xdr:colOff>74840</xdr:colOff>
      <xdr:row>21</xdr:row>
      <xdr:rowOff>0</xdr:rowOff>
    </xdr:to>
    <xdr:sp macro="" textlink="">
      <xdr:nvSpPr>
        <xdr:cNvPr id="19" name="Line 21">
          <a:extLst>
            <a:ext uri="{FF2B5EF4-FFF2-40B4-BE49-F238E27FC236}">
              <a16:creationId xmlns:a16="http://schemas.microsoft.com/office/drawing/2014/main" id="{00000000-0008-0000-0000-000013000000}"/>
            </a:ext>
          </a:extLst>
        </xdr:cNvPr>
        <xdr:cNvSpPr>
          <a:spLocks noChangeShapeType="1"/>
        </xdr:cNvSpPr>
      </xdr:nvSpPr>
      <xdr:spPr bwMode="auto">
        <a:xfrm flipV="1">
          <a:off x="14961054" y="8501061"/>
          <a:ext cx="0" cy="6235475"/>
        </a:xfrm>
        <a:prstGeom prst="line">
          <a:avLst/>
        </a:prstGeom>
        <a:noFill/>
        <a:ln w="9360">
          <a:solidFill>
            <a:srgbClr val="FF0000"/>
          </a:solidFill>
          <a:prstDash val="dash"/>
          <a:miter lim="800000"/>
          <a:headEnd/>
          <a:tailEnd/>
        </a:ln>
        <a:extLst>
          <a:ext uri="{909E8E84-426E-40DD-AFC4-6F175D3DCCD1}">
            <a14:hiddenFill xmlns:a14="http://schemas.microsoft.com/office/drawing/2010/main">
              <a:noFill/>
            </a14:hiddenFill>
          </a:ext>
        </a:extLst>
      </xdr:spPr>
    </xdr:sp>
    <xdr:clientData/>
  </xdr:twoCellAnchor>
  <xdr:twoCellAnchor>
    <xdr:from>
      <xdr:col>15</xdr:col>
      <xdr:colOff>1579</xdr:colOff>
      <xdr:row>28</xdr:row>
      <xdr:rowOff>400051</xdr:rowOff>
    </xdr:from>
    <xdr:to>
      <xdr:col>17</xdr:col>
      <xdr:colOff>785</xdr:colOff>
      <xdr:row>35</xdr:row>
      <xdr:rowOff>-1</xdr:rowOff>
    </xdr:to>
    <xdr:graphicFrame macro="">
      <xdr:nvGraphicFramePr>
        <xdr:cNvPr id="20" name="Chart 3">
          <a:extLst>
            <a:ext uri="{FF2B5EF4-FFF2-40B4-BE49-F238E27FC236}">
              <a16:creationId xmlns:a16="http://schemas.microsoft.com/office/drawing/2014/main" id="{00000000-0008-0000-00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74840</xdr:colOff>
      <xdr:row>22</xdr:row>
      <xdr:rowOff>479311</xdr:rowOff>
    </xdr:from>
    <xdr:to>
      <xdr:col>16</xdr:col>
      <xdr:colOff>74840</xdr:colOff>
      <xdr:row>26</xdr:row>
      <xdr:rowOff>1524000</xdr:rowOff>
    </xdr:to>
    <xdr:sp macro="" textlink="">
      <xdr:nvSpPr>
        <xdr:cNvPr id="21" name="Line 21">
          <a:extLst>
            <a:ext uri="{FF2B5EF4-FFF2-40B4-BE49-F238E27FC236}">
              <a16:creationId xmlns:a16="http://schemas.microsoft.com/office/drawing/2014/main" id="{00000000-0008-0000-0000-000015000000}"/>
            </a:ext>
          </a:extLst>
        </xdr:cNvPr>
        <xdr:cNvSpPr>
          <a:spLocks noChangeShapeType="1"/>
        </xdr:cNvSpPr>
      </xdr:nvSpPr>
      <xdr:spPr bwMode="auto">
        <a:xfrm flipV="1">
          <a:off x="14961054" y="15474382"/>
          <a:ext cx="0" cy="6147368"/>
        </a:xfrm>
        <a:prstGeom prst="line">
          <a:avLst/>
        </a:prstGeom>
        <a:noFill/>
        <a:ln w="9360">
          <a:solidFill>
            <a:srgbClr val="FF0000"/>
          </a:solidFill>
          <a:prstDash val="dash"/>
          <a:miter lim="800000"/>
          <a:headEnd/>
          <a:tailEnd/>
        </a:ln>
        <a:extLst>
          <a:ext uri="{909E8E84-426E-40DD-AFC4-6F175D3DCCD1}">
            <a14:hiddenFill xmlns:a14="http://schemas.microsoft.com/office/drawing/2010/main">
              <a:noFill/>
            </a14:hiddenFill>
          </a:ext>
        </a:extLst>
      </xdr:spPr>
    </xdr:sp>
    <xdr:clientData/>
  </xdr:twoCellAnchor>
  <xdr:twoCellAnchor>
    <xdr:from>
      <xdr:col>16</xdr:col>
      <xdr:colOff>74839</xdr:colOff>
      <xdr:row>28</xdr:row>
      <xdr:rowOff>449035</xdr:rowOff>
    </xdr:from>
    <xdr:to>
      <xdr:col>16</xdr:col>
      <xdr:colOff>108856</xdr:colOff>
      <xdr:row>35</xdr:row>
      <xdr:rowOff>11905</xdr:rowOff>
    </xdr:to>
    <xdr:sp macro="" textlink="">
      <xdr:nvSpPr>
        <xdr:cNvPr id="22" name="Line 21">
          <a:extLst>
            <a:ext uri="{FF2B5EF4-FFF2-40B4-BE49-F238E27FC236}">
              <a16:creationId xmlns:a16="http://schemas.microsoft.com/office/drawing/2014/main" id="{00000000-0008-0000-0000-000016000000}"/>
            </a:ext>
          </a:extLst>
        </xdr:cNvPr>
        <xdr:cNvSpPr>
          <a:spLocks noChangeShapeType="1"/>
        </xdr:cNvSpPr>
      </xdr:nvSpPr>
      <xdr:spPr bwMode="auto">
        <a:xfrm flipV="1">
          <a:off x="14961053" y="22342928"/>
          <a:ext cx="34017" cy="9196727"/>
        </a:xfrm>
        <a:prstGeom prst="line">
          <a:avLst/>
        </a:prstGeom>
        <a:noFill/>
        <a:ln w="9360">
          <a:solidFill>
            <a:srgbClr val="FF0000"/>
          </a:solidFill>
          <a:prstDash val="dash"/>
          <a:miter lim="800000"/>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2">
    <pageSetUpPr fitToPage="1"/>
  </sheetPr>
  <dimension ref="A1:AK47"/>
  <sheetViews>
    <sheetView showGridLines="0" tabSelected="1" view="pageBreakPreview" zoomScale="70" zoomScaleNormal="70" zoomScaleSheetLayoutView="70" zoomScalePageLayoutView="70" workbookViewId="0">
      <selection activeCell="E7" sqref="E7"/>
    </sheetView>
  </sheetViews>
  <sheetFormatPr baseColWidth="10" defaultColWidth="11.42578125" defaultRowHeight="44.25" x14ac:dyDescent="0.55000000000000004"/>
  <cols>
    <col min="1" max="1" width="1.42578125" style="49" customWidth="1"/>
    <col min="2" max="2" width="59.140625" style="47" customWidth="1"/>
    <col min="3" max="3" width="2.42578125" style="44" customWidth="1"/>
    <col min="4" max="4" width="3" style="44" customWidth="1"/>
    <col min="5" max="5" width="44.7109375" style="72" customWidth="1"/>
    <col min="6" max="6" width="15.85546875" style="72" customWidth="1"/>
    <col min="7" max="7" width="19.5703125" style="71" customWidth="1"/>
    <col min="8" max="8" width="16.140625" style="47" customWidth="1"/>
    <col min="9" max="9" width="11.42578125" style="120" customWidth="1"/>
    <col min="10" max="14" width="6.7109375" style="47" customWidth="1"/>
    <col min="15" max="15" width="9" style="93" customWidth="1"/>
    <col min="16" max="16" width="6.7109375" style="47" customWidth="1"/>
    <col min="17" max="17" width="9" style="41" customWidth="1"/>
    <col min="18" max="18" width="6.42578125" style="41" customWidth="1"/>
    <col min="19" max="19" width="2.7109375" style="41" customWidth="1"/>
    <col min="20" max="21" width="10.28515625" style="41" customWidth="1"/>
    <col min="22" max="22" width="8.7109375" style="41" customWidth="1"/>
    <col min="23" max="23" width="10" style="41" customWidth="1"/>
    <col min="24" max="27" width="8.7109375" style="41" customWidth="1"/>
    <col min="28" max="33" width="7.7109375" style="41" customWidth="1"/>
    <col min="34" max="37" width="11.42578125" style="41"/>
    <col min="38" max="16384" width="11.42578125" style="47"/>
  </cols>
  <sheetData>
    <row r="1" spans="1:37" s="42" customFormat="1" ht="39.75" customHeight="1" x14ac:dyDescent="0.2">
      <c r="A1" s="166" t="s">
        <v>6</v>
      </c>
      <c r="B1" s="166"/>
      <c r="C1" s="166"/>
      <c r="D1" s="166"/>
      <c r="E1" s="166"/>
      <c r="F1" s="166"/>
      <c r="G1" s="166"/>
      <c r="H1" s="166"/>
      <c r="I1" s="166"/>
      <c r="J1" s="166"/>
      <c r="K1" s="166"/>
      <c r="L1" s="166"/>
      <c r="M1" s="166"/>
      <c r="N1" s="166"/>
      <c r="O1" s="133"/>
      <c r="P1" s="115"/>
      <c r="Q1" s="127"/>
      <c r="R1" s="127"/>
      <c r="S1" s="41"/>
      <c r="T1" s="41"/>
      <c r="U1" s="41"/>
      <c r="V1" s="41"/>
      <c r="W1" s="41"/>
      <c r="X1" s="41"/>
      <c r="Y1" s="41"/>
      <c r="Z1" s="41"/>
      <c r="AA1" s="41"/>
      <c r="AB1" s="41"/>
      <c r="AC1" s="41"/>
      <c r="AD1" s="41"/>
      <c r="AE1" s="41"/>
      <c r="AF1" s="41"/>
      <c r="AG1" s="41"/>
      <c r="AH1" s="41"/>
      <c r="AI1" s="41"/>
      <c r="AJ1" s="41"/>
      <c r="AK1" s="41"/>
    </row>
    <row r="2" spans="1:37" s="42" customFormat="1" ht="39.75" customHeight="1" x14ac:dyDescent="0.55000000000000004">
      <c r="A2" s="173"/>
      <c r="B2" s="173"/>
      <c r="C2" s="43"/>
      <c r="D2" s="44"/>
      <c r="E2" s="45"/>
      <c r="F2" s="45"/>
      <c r="G2" s="45"/>
      <c r="H2" s="45"/>
      <c r="I2" s="116"/>
      <c r="J2" s="174" t="s">
        <v>7</v>
      </c>
      <c r="K2" s="174"/>
      <c r="L2" s="174"/>
      <c r="M2" s="174"/>
      <c r="N2" s="174"/>
      <c r="O2" s="134"/>
      <c r="P2" s="111"/>
      <c r="Q2" s="24"/>
      <c r="R2" s="7"/>
      <c r="S2" s="3"/>
      <c r="T2" s="6"/>
      <c r="U2" s="3"/>
      <c r="V2" s="7"/>
      <c r="W2" s="7"/>
      <c r="X2" s="8"/>
      <c r="Y2" s="8"/>
      <c r="Z2" s="3"/>
      <c r="AA2" s="3"/>
      <c r="AB2" s="46"/>
      <c r="AC2" s="46"/>
      <c r="AD2" s="41"/>
      <c r="AE2" s="41"/>
      <c r="AF2" s="41"/>
      <c r="AG2" s="41"/>
      <c r="AH2" s="41"/>
      <c r="AI2" s="41"/>
      <c r="AJ2" s="41"/>
      <c r="AK2" s="41"/>
    </row>
    <row r="3" spans="1:37" s="42" customFormat="1" ht="39.75" customHeight="1" x14ac:dyDescent="0.2">
      <c r="A3" s="157"/>
      <c r="B3" s="33" t="s">
        <v>15</v>
      </c>
      <c r="C3" s="97"/>
      <c r="E3" s="101"/>
      <c r="F3" s="99" t="s">
        <v>16</v>
      </c>
      <c r="G3" s="175"/>
      <c r="H3" s="175"/>
      <c r="I3" s="117"/>
      <c r="J3" s="175"/>
      <c r="K3" s="175"/>
      <c r="L3" s="175"/>
      <c r="M3" s="175"/>
      <c r="N3" s="175"/>
      <c r="O3" s="135"/>
      <c r="P3" s="112"/>
      <c r="Q3" s="24"/>
      <c r="R3" s="7"/>
      <c r="S3" s="3"/>
      <c r="T3" s="6"/>
      <c r="U3" s="3"/>
      <c r="V3" s="7"/>
      <c r="W3" s="7"/>
      <c r="X3" s="8"/>
      <c r="Y3" s="8"/>
      <c r="Z3" s="3"/>
      <c r="AA3" s="3"/>
      <c r="AB3" s="46"/>
      <c r="AC3" s="46"/>
      <c r="AD3" s="41"/>
      <c r="AE3" s="41"/>
      <c r="AF3" s="41"/>
      <c r="AG3" s="41"/>
      <c r="AH3" s="41"/>
      <c r="AI3" s="41"/>
      <c r="AJ3" s="41"/>
      <c r="AK3" s="41"/>
    </row>
    <row r="4" spans="1:37" s="42" customFormat="1" ht="39.75" customHeight="1" x14ac:dyDescent="0.55000000000000004">
      <c r="A4" s="157"/>
      <c r="B4" s="33"/>
      <c r="C4" s="97"/>
      <c r="E4" s="159" t="s">
        <v>61</v>
      </c>
      <c r="F4" s="99"/>
      <c r="G4" s="97"/>
      <c r="H4" s="97"/>
      <c r="I4" s="117"/>
      <c r="J4" s="174" t="s">
        <v>8</v>
      </c>
      <c r="K4" s="174"/>
      <c r="L4" s="174"/>
      <c r="M4" s="174"/>
      <c r="N4" s="174"/>
      <c r="O4" s="134"/>
      <c r="P4" s="111"/>
      <c r="Q4" s="24"/>
      <c r="R4" s="7"/>
      <c r="S4" s="3"/>
      <c r="T4" s="6"/>
      <c r="U4" s="3"/>
      <c r="V4" s="7"/>
      <c r="W4" s="7"/>
      <c r="X4" s="8"/>
      <c r="Y4" s="8"/>
      <c r="Z4" s="3"/>
      <c r="AA4" s="3"/>
      <c r="AB4" s="46"/>
      <c r="AC4" s="46"/>
      <c r="AD4" s="41"/>
      <c r="AE4" s="41"/>
      <c r="AF4" s="41"/>
      <c r="AG4" s="41"/>
      <c r="AH4" s="41"/>
      <c r="AI4" s="41"/>
      <c r="AJ4" s="41"/>
      <c r="AK4" s="41"/>
    </row>
    <row r="5" spans="1:37" s="42" customFormat="1" ht="39.75" customHeight="1" x14ac:dyDescent="0.2">
      <c r="A5" s="157"/>
      <c r="B5" s="100" t="s">
        <v>14</v>
      </c>
      <c r="E5" s="98"/>
      <c r="F5" s="102" t="s">
        <v>17</v>
      </c>
      <c r="G5" s="101"/>
      <c r="H5" s="97"/>
      <c r="I5" s="117"/>
      <c r="J5" s="175"/>
      <c r="K5" s="175"/>
      <c r="L5" s="175"/>
      <c r="M5" s="175"/>
      <c r="N5" s="175"/>
      <c r="O5" s="135"/>
      <c r="P5" s="112"/>
      <c r="Q5" s="24"/>
      <c r="R5" s="7"/>
      <c r="S5" s="3"/>
      <c r="T5" s="6"/>
      <c r="U5" s="3"/>
      <c r="V5" s="7"/>
      <c r="W5" s="7"/>
      <c r="X5" s="8"/>
      <c r="Y5" s="8"/>
      <c r="Z5" s="3"/>
      <c r="AA5" s="3"/>
      <c r="AB5" s="46"/>
      <c r="AC5" s="46"/>
      <c r="AD5" s="41"/>
      <c r="AE5" s="41"/>
      <c r="AF5" s="41"/>
      <c r="AG5" s="41"/>
      <c r="AH5" s="41"/>
      <c r="AI5" s="41"/>
      <c r="AJ5" s="41"/>
      <c r="AK5" s="41"/>
    </row>
    <row r="6" spans="1:37" s="42" customFormat="1" ht="39.75" customHeight="1" x14ac:dyDescent="0.55000000000000004">
      <c r="A6" s="157"/>
      <c r="B6" s="157"/>
      <c r="C6" s="43"/>
      <c r="D6" s="44"/>
      <c r="E6" s="156" t="s">
        <v>62</v>
      </c>
      <c r="F6" s="45"/>
      <c r="G6" s="103"/>
      <c r="H6" s="45"/>
      <c r="I6" s="116"/>
      <c r="J6" s="174" t="s">
        <v>9</v>
      </c>
      <c r="K6" s="174"/>
      <c r="L6" s="174"/>
      <c r="M6" s="174"/>
      <c r="N6" s="174"/>
      <c r="O6" s="134"/>
      <c r="P6" s="111"/>
      <c r="Q6" s="24"/>
      <c r="R6" s="7"/>
      <c r="S6" s="3"/>
      <c r="T6" s="6"/>
      <c r="U6" s="3"/>
      <c r="V6" s="7"/>
      <c r="W6" s="7"/>
      <c r="X6" s="8"/>
      <c r="Y6" s="8"/>
      <c r="Z6" s="3"/>
      <c r="AA6" s="3"/>
      <c r="AB6" s="46"/>
      <c r="AC6" s="46"/>
      <c r="AD6" s="41"/>
      <c r="AE6" s="41"/>
      <c r="AF6" s="41"/>
      <c r="AG6" s="41"/>
      <c r="AH6" s="41"/>
      <c r="AI6" s="41"/>
      <c r="AJ6" s="41"/>
      <c r="AK6" s="41"/>
    </row>
    <row r="7" spans="1:37" s="42" customFormat="1" ht="39.75" customHeight="1" x14ac:dyDescent="0.2">
      <c r="A7" s="157"/>
      <c r="B7" s="47"/>
      <c r="C7" s="33"/>
      <c r="D7" s="34" t="s">
        <v>18</v>
      </c>
      <c r="E7" s="160"/>
      <c r="F7" s="34" t="s">
        <v>5</v>
      </c>
      <c r="G7" s="101"/>
      <c r="H7" s="105"/>
      <c r="I7" s="94"/>
      <c r="J7" s="175"/>
      <c r="K7" s="175"/>
      <c r="L7" s="175"/>
      <c r="M7" s="175"/>
      <c r="N7" s="175"/>
      <c r="O7" s="135"/>
      <c r="P7" s="112"/>
      <c r="Q7" s="24"/>
      <c r="R7" s="7"/>
      <c r="S7" s="3"/>
      <c r="T7" s="6"/>
      <c r="U7" s="3"/>
      <c r="V7" s="7"/>
      <c r="W7" s="7"/>
      <c r="X7" s="8"/>
      <c r="Y7" s="8"/>
      <c r="Z7" s="3"/>
      <c r="AA7" s="3"/>
      <c r="AB7" s="46"/>
      <c r="AC7" s="46"/>
      <c r="AD7" s="41"/>
      <c r="AE7" s="41"/>
      <c r="AF7" s="41"/>
      <c r="AG7" s="41"/>
      <c r="AH7" s="41"/>
      <c r="AI7" s="41"/>
      <c r="AJ7" s="41"/>
      <c r="AK7" s="41"/>
    </row>
    <row r="8" spans="1:37" s="42" customFormat="1" ht="39.75" customHeight="1" x14ac:dyDescent="0.55000000000000004">
      <c r="A8" s="157"/>
      <c r="B8" s="47"/>
      <c r="C8" s="33"/>
      <c r="D8" s="34"/>
      <c r="E8" s="104"/>
      <c r="F8" s="34"/>
      <c r="G8" s="106"/>
      <c r="H8" s="107"/>
      <c r="I8" s="94"/>
      <c r="J8" s="158"/>
      <c r="K8" s="158"/>
      <c r="L8" s="158"/>
      <c r="M8" s="158"/>
      <c r="N8" s="158"/>
      <c r="O8" s="134"/>
      <c r="P8" s="91"/>
      <c r="Q8" s="24"/>
      <c r="R8" s="7"/>
      <c r="S8" s="3"/>
      <c r="T8" s="6"/>
      <c r="U8" s="3"/>
      <c r="V8" s="7"/>
      <c r="W8" s="7"/>
      <c r="X8" s="8"/>
      <c r="Y8" s="8"/>
      <c r="Z8" s="3"/>
      <c r="AA8" s="3"/>
      <c r="AB8" s="46"/>
      <c r="AC8" s="46"/>
      <c r="AD8" s="41"/>
      <c r="AE8" s="41"/>
      <c r="AF8" s="41"/>
      <c r="AG8" s="41"/>
      <c r="AH8" s="41"/>
      <c r="AI8" s="41"/>
      <c r="AJ8" s="41"/>
      <c r="AK8" s="41"/>
    </row>
    <row r="9" spans="1:37" s="42" customFormat="1" ht="39.75" customHeight="1" x14ac:dyDescent="0.55000000000000004">
      <c r="A9" s="157"/>
      <c r="B9" s="108"/>
      <c r="C9" s="109"/>
      <c r="F9" s="106"/>
      <c r="G9" s="106" t="str">
        <f>+_xlfn.CONCAT(E5," ",E3," ",H9)</f>
        <v xml:space="preserve">  </v>
      </c>
      <c r="H9" s="106" t="str">
        <f>+MID(G3,1,2)</f>
        <v/>
      </c>
      <c r="I9" s="118"/>
      <c r="O9" s="136"/>
      <c r="Q9" s="24"/>
      <c r="R9" s="7"/>
      <c r="S9" s="3"/>
      <c r="T9" s="6"/>
      <c r="U9" s="3"/>
      <c r="V9" s="7"/>
      <c r="W9" s="7"/>
      <c r="X9" s="8"/>
      <c r="Y9" s="8"/>
      <c r="Z9" s="3"/>
      <c r="AA9" s="3"/>
      <c r="AB9" s="46"/>
      <c r="AC9" s="46"/>
      <c r="AD9" s="41"/>
      <c r="AE9" s="41"/>
      <c r="AF9" s="41"/>
      <c r="AG9" s="41"/>
      <c r="AH9" s="41"/>
      <c r="AI9" s="41"/>
      <c r="AJ9" s="41"/>
      <c r="AK9" s="41"/>
    </row>
    <row r="10" spans="1:37" s="42" customFormat="1" ht="39.75" customHeight="1" thickBot="1" x14ac:dyDescent="0.6">
      <c r="A10" s="48"/>
      <c r="G10" s="94"/>
      <c r="H10" s="94"/>
      <c r="I10" s="94"/>
      <c r="O10" s="136"/>
      <c r="Q10" s="24"/>
      <c r="R10" s="41"/>
      <c r="S10" s="3"/>
      <c r="T10" s="6"/>
      <c r="U10" s="3"/>
      <c r="V10" s="7"/>
      <c r="W10" s="7"/>
      <c r="X10" s="8"/>
      <c r="Y10" s="8"/>
      <c r="Z10" s="3"/>
      <c r="AA10" s="3"/>
      <c r="AB10" s="46"/>
      <c r="AC10" s="46"/>
      <c r="AD10" s="41"/>
      <c r="AE10" s="41"/>
      <c r="AF10" s="41"/>
      <c r="AG10" s="41"/>
      <c r="AH10" s="41"/>
      <c r="AI10" s="41"/>
      <c r="AJ10" s="41"/>
      <c r="AK10" s="41"/>
    </row>
    <row r="11" spans="1:37" s="42" customFormat="1" ht="60" customHeight="1" thickBot="1" x14ac:dyDescent="0.25">
      <c r="A11" s="48"/>
      <c r="B11" s="129" t="s">
        <v>20</v>
      </c>
      <c r="C11" s="95"/>
      <c r="D11" s="95"/>
      <c r="E11" s="95"/>
      <c r="F11" s="95"/>
      <c r="G11" s="113"/>
      <c r="H11" s="110" t="s">
        <v>19</v>
      </c>
      <c r="I11" s="119">
        <v>2</v>
      </c>
      <c r="J11" s="176" t="s">
        <v>21</v>
      </c>
      <c r="K11" s="176"/>
      <c r="L11" s="176"/>
      <c r="M11" s="114"/>
      <c r="N11" s="96"/>
      <c r="O11" s="92"/>
      <c r="P11" s="39"/>
      <c r="Q11" s="128"/>
      <c r="R11" s="128"/>
      <c r="S11" s="3"/>
      <c r="T11" s="6"/>
      <c r="U11" s="3"/>
      <c r="V11" s="7"/>
      <c r="W11" s="7"/>
      <c r="X11" s="8"/>
      <c r="Y11" s="8"/>
      <c r="Z11" s="3"/>
      <c r="AA11" s="3"/>
      <c r="AB11" s="46"/>
      <c r="AC11" s="46"/>
      <c r="AD11" s="41"/>
      <c r="AE11" s="41"/>
      <c r="AF11" s="41"/>
      <c r="AG11" s="41"/>
      <c r="AH11" s="41"/>
      <c r="AI11" s="41"/>
      <c r="AJ11" s="41"/>
      <c r="AK11" s="41"/>
    </row>
    <row r="12" spans="1:37" s="42" customFormat="1" ht="21" customHeight="1" x14ac:dyDescent="0.2">
      <c r="A12" s="48"/>
      <c r="B12" s="35"/>
      <c r="C12" s="35"/>
      <c r="D12" s="35"/>
      <c r="E12" s="35"/>
      <c r="F12" s="35"/>
      <c r="G12" s="36"/>
      <c r="H12" s="37"/>
      <c r="I12" s="38"/>
      <c r="J12" s="38"/>
      <c r="K12" s="38"/>
      <c r="L12" s="38"/>
      <c r="M12" s="39"/>
      <c r="N12" s="39"/>
      <c r="O12" s="92"/>
      <c r="P12" s="39"/>
      <c r="Q12" s="3"/>
      <c r="R12" s="6"/>
      <c r="S12" s="3"/>
      <c r="T12" s="7"/>
      <c r="U12" s="7"/>
      <c r="V12" s="8"/>
      <c r="W12" s="8"/>
      <c r="X12" s="3"/>
      <c r="Y12" s="3"/>
      <c r="Z12" s="46"/>
      <c r="AA12" s="46"/>
      <c r="AB12" s="41"/>
      <c r="AC12" s="41"/>
      <c r="AD12" s="41"/>
      <c r="AE12" s="41"/>
      <c r="AF12" s="41"/>
      <c r="AG12" s="41"/>
      <c r="AH12" s="41"/>
      <c r="AI12" s="41"/>
      <c r="AJ12" s="41"/>
      <c r="AK12" s="41"/>
    </row>
    <row r="13" spans="1:37" s="42" customFormat="1" ht="45.75" customHeight="1" x14ac:dyDescent="0.2">
      <c r="A13" s="48"/>
      <c r="B13" s="210" t="s">
        <v>22</v>
      </c>
      <c r="C13" s="211"/>
      <c r="D13" s="211"/>
      <c r="E13" s="211"/>
      <c r="F13" s="211"/>
      <c r="G13" s="211"/>
      <c r="H13" s="211"/>
      <c r="I13" s="211"/>
      <c r="J13" s="211"/>
      <c r="K13" s="211"/>
      <c r="L13" s="211"/>
      <c r="M13" s="211"/>
      <c r="N13" s="212"/>
      <c r="O13" s="92"/>
      <c r="P13" s="39"/>
      <c r="Q13" s="3"/>
      <c r="R13" s="6"/>
      <c r="S13" s="3"/>
      <c r="T13" s="7"/>
      <c r="U13" s="7"/>
      <c r="V13" s="8"/>
      <c r="W13" s="8"/>
      <c r="X13" s="3"/>
      <c r="Y13" s="3"/>
      <c r="Z13" s="46"/>
      <c r="AA13" s="46"/>
      <c r="AB13" s="41"/>
      <c r="AC13" s="41"/>
      <c r="AD13" s="41"/>
      <c r="AE13" s="41"/>
      <c r="AF13" s="41"/>
      <c r="AG13" s="41"/>
      <c r="AH13" s="41"/>
      <c r="AI13" s="41"/>
      <c r="AJ13" s="41"/>
      <c r="AK13" s="41"/>
    </row>
    <row r="14" spans="1:37" s="42" customFormat="1" ht="21" customHeight="1" x14ac:dyDescent="0.2">
      <c r="A14" s="49"/>
      <c r="J14" s="180"/>
      <c r="K14" s="180"/>
      <c r="L14" s="180"/>
      <c r="M14" s="180"/>
      <c r="N14" s="180"/>
      <c r="O14" s="137"/>
      <c r="P14" s="1"/>
      <c r="R14" s="31"/>
      <c r="S14" s="3"/>
      <c r="T14" s="6"/>
      <c r="U14" s="3"/>
      <c r="V14" s="7"/>
      <c r="W14" s="7"/>
      <c r="X14" s="8"/>
      <c r="Y14" s="8"/>
      <c r="Z14" s="3"/>
      <c r="AA14" s="3"/>
      <c r="AB14" s="46"/>
      <c r="AC14" s="46"/>
    </row>
    <row r="15" spans="1:37" s="42" customFormat="1" ht="45.75" customHeight="1" x14ac:dyDescent="0.2">
      <c r="A15" s="49"/>
      <c r="B15" s="184" t="s">
        <v>12</v>
      </c>
      <c r="C15" s="181"/>
      <c r="D15" s="181"/>
      <c r="E15" s="181"/>
      <c r="F15" s="181"/>
      <c r="G15" s="181"/>
      <c r="H15" s="181"/>
      <c r="I15" s="181"/>
      <c r="J15" s="181" t="s">
        <v>11</v>
      </c>
      <c r="K15" s="181"/>
      <c r="L15" s="181"/>
      <c r="M15" s="181"/>
      <c r="N15" s="182"/>
      <c r="O15" s="137"/>
      <c r="P15" s="1"/>
      <c r="R15" s="31"/>
      <c r="S15" s="3"/>
      <c r="T15" s="6"/>
      <c r="U15" s="3"/>
      <c r="V15" s="7"/>
      <c r="W15" s="7"/>
      <c r="X15" s="8"/>
      <c r="Y15" s="8"/>
      <c r="Z15" s="3"/>
      <c r="AA15" s="3"/>
      <c r="AB15" s="46"/>
      <c r="AC15" s="46"/>
    </row>
    <row r="16" spans="1:37" s="42" customFormat="1" ht="45.75" customHeight="1" thickBot="1" x14ac:dyDescent="0.25">
      <c r="A16" s="50"/>
      <c r="B16" s="183" t="s">
        <v>10</v>
      </c>
      <c r="C16" s="183"/>
      <c r="D16" s="183"/>
      <c r="E16" s="185" t="s">
        <v>68</v>
      </c>
      <c r="F16" s="185"/>
      <c r="G16" s="185"/>
      <c r="H16" s="185"/>
      <c r="I16" s="185"/>
      <c r="J16" s="66"/>
      <c r="K16" s="66"/>
      <c r="L16" s="66"/>
      <c r="M16" s="66"/>
      <c r="N16" s="66"/>
      <c r="O16" s="137"/>
      <c r="P16" s="1"/>
      <c r="R16" s="32"/>
      <c r="S16" s="3"/>
      <c r="T16" s="6"/>
      <c r="U16" s="3"/>
      <c r="V16" s="7"/>
      <c r="W16" s="7"/>
      <c r="X16" s="8"/>
      <c r="Y16" s="8"/>
      <c r="Z16" s="3"/>
      <c r="AA16" s="3"/>
      <c r="AB16" s="51"/>
      <c r="AC16" s="51"/>
    </row>
    <row r="17" spans="1:29" s="42" customFormat="1" ht="39" customHeight="1" thickBot="1" x14ac:dyDescent="0.3">
      <c r="A17" s="49"/>
      <c r="B17" s="123" t="s">
        <v>23</v>
      </c>
      <c r="C17" s="179" t="s">
        <v>24</v>
      </c>
      <c r="D17" s="179"/>
      <c r="E17" s="179"/>
      <c r="F17" s="179"/>
      <c r="G17" s="179"/>
      <c r="H17" s="179"/>
      <c r="I17" s="179"/>
      <c r="J17" s="143" t="s">
        <v>13</v>
      </c>
      <c r="K17" s="144" t="s">
        <v>63</v>
      </c>
      <c r="L17" s="144" t="s">
        <v>64</v>
      </c>
      <c r="M17" s="145" t="s">
        <v>65</v>
      </c>
      <c r="N17" s="146" t="s">
        <v>66</v>
      </c>
      <c r="O17" s="131"/>
      <c r="P17" s="29"/>
      <c r="Q17" s="29"/>
      <c r="R17" s="85">
        <v>0.33</v>
      </c>
      <c r="S17" s="3"/>
      <c r="T17" s="9">
        <f>IF(U17=1,SUMPRODUCT(T18:T21,U18:U21)/SUMPRODUCT(R18:R21,U18:U21),0)</f>
        <v>0</v>
      </c>
      <c r="U17" s="10">
        <f>IF(SUM(U18:U21)=0,0,1)</f>
        <v>0</v>
      </c>
      <c r="V17" s="11"/>
      <c r="W17" s="12">
        <f>SUM(W18:W21)</f>
        <v>1</v>
      </c>
      <c r="X17" s="13"/>
      <c r="Y17" s="13" t="b">
        <f>OR(Y20=FALSE,Y21=FALSE,Y19=FALSE,Y18=FALSE)</f>
        <v>1</v>
      </c>
      <c r="Z17" s="10"/>
      <c r="AA17" s="10"/>
      <c r="AB17" s="52"/>
      <c r="AC17" s="52"/>
    </row>
    <row r="18" spans="1:29" s="55" customFormat="1" ht="120.75" customHeight="1" x14ac:dyDescent="0.2">
      <c r="A18" s="50"/>
      <c r="B18" s="197" t="s">
        <v>25</v>
      </c>
      <c r="C18" s="198"/>
      <c r="D18" s="198"/>
      <c r="E18" s="167" t="s">
        <v>26</v>
      </c>
      <c r="F18" s="167"/>
      <c r="G18" s="167"/>
      <c r="H18" s="167"/>
      <c r="I18" s="168"/>
      <c r="J18" s="147"/>
      <c r="K18" s="148"/>
      <c r="L18" s="148"/>
      <c r="M18" s="148"/>
      <c r="N18" s="149"/>
      <c r="O18" s="138" t="str">
        <f>IF(U18&gt;1,"◄",(IF(Z18&gt;0,"◄","")))</f>
        <v/>
      </c>
      <c r="P18" s="4"/>
      <c r="Q18" s="5"/>
      <c r="R18" s="86">
        <v>0.25</v>
      </c>
      <c r="S18" s="14"/>
      <c r="T18" s="15">
        <f>(IF(K18&lt;&gt;"",1/4,0)+IF(L18&lt;&gt;"",2/4,0)+IF(M18&lt;&gt;"",3/4,0)+IF(N18&lt;&gt;"",1,0))*R18*20</f>
        <v>0</v>
      </c>
      <c r="U18" s="14">
        <f>IF(J18="",IF(K18&lt;&gt;"",1,0)+IF(L18&lt;&gt;"",1,0)+IF(M18&lt;&gt;"",1,0)+IF(N18&lt;&gt;"",1,0),0)</f>
        <v>0</v>
      </c>
      <c r="V18" s="16">
        <f>IF(J18&lt;&gt;"",0,(IF(K18&lt;&gt;"",0.25,(T18/(R18*20)))))</f>
        <v>0</v>
      </c>
      <c r="W18" s="16">
        <f>IF(J18&lt;&gt;"",0,R18)</f>
        <v>0.25</v>
      </c>
      <c r="X18" s="17">
        <f>IF(O18&lt;&gt;"",1,0)</f>
        <v>0</v>
      </c>
      <c r="Y18" s="17" t="b">
        <f t="shared" ref="Y18:Y21" si="0">IF(J18="",OR(K18&lt;&gt;"",L18&lt;&gt;"",M18&lt;&gt;"",N18&lt;&gt;""),0)</f>
        <v>0</v>
      </c>
      <c r="Z18" s="14">
        <f>IF(J18&lt;&gt;"",IF(K18&lt;&gt;"",1,0)+IF(L18&lt;&gt;"",1,0)+IF(M18&lt;&gt;"",1,0)+IF(N18&lt;&gt;"",1,0),0)</f>
        <v>0</v>
      </c>
      <c r="AA18" s="18"/>
      <c r="AB18" s="53"/>
      <c r="AC18" s="53"/>
    </row>
    <row r="19" spans="1:29" s="55" customFormat="1" ht="120.75" customHeight="1" x14ac:dyDescent="0.2">
      <c r="A19" s="50"/>
      <c r="B19" s="164" t="s">
        <v>27</v>
      </c>
      <c r="C19" s="165"/>
      <c r="D19" s="165"/>
      <c r="E19" s="169" t="s">
        <v>28</v>
      </c>
      <c r="F19" s="169"/>
      <c r="G19" s="169"/>
      <c r="H19" s="169"/>
      <c r="I19" s="170"/>
      <c r="J19" s="150"/>
      <c r="K19" s="151"/>
      <c r="L19" s="151"/>
      <c r="M19" s="151"/>
      <c r="N19" s="152"/>
      <c r="O19" s="138" t="str">
        <f>IF(U19&gt;1,"◄",(IF(Z19&gt;0,"◄","")))</f>
        <v/>
      </c>
      <c r="P19" s="4"/>
      <c r="Q19" s="5"/>
      <c r="R19" s="86">
        <v>0.25</v>
      </c>
      <c r="S19" s="14"/>
      <c r="T19" s="15">
        <f t="shared" ref="T19:T21" si="1">(IF(K19&lt;&gt;"",1/4,0)+IF(L19&lt;&gt;"",2/4,0)+IF(M19&lt;&gt;"",3/4,0)+IF(N19&lt;&gt;"",1,0))*R19*20</f>
        <v>0</v>
      </c>
      <c r="U19" s="14">
        <f>IF(J19="",IF(K19&lt;&gt;"",1,0)+IF(L19&lt;&gt;"",1,0)+IF(M19&lt;&gt;"",1,0)+IF(N19&lt;&gt;"",1,0),0)</f>
        <v>0</v>
      </c>
      <c r="V19" s="16">
        <f t="shared" ref="V19:V21" si="2">IF(J19&lt;&gt;"",0,(IF(K19&lt;&gt;"",0.25,(T19/(R19*20)))))</f>
        <v>0</v>
      </c>
      <c r="W19" s="16">
        <f>IF(J19&lt;&gt;"",0,R19)</f>
        <v>0.25</v>
      </c>
      <c r="X19" s="17">
        <f>IF(O19&lt;&gt;"",1,0)</f>
        <v>0</v>
      </c>
      <c r="Y19" s="17" t="b">
        <f t="shared" si="0"/>
        <v>0</v>
      </c>
      <c r="Z19" s="14">
        <f t="shared" ref="Z19:Z21" si="3">IF(J19&lt;&gt;"",IF(K19&lt;&gt;"",1,0)+IF(L19&lt;&gt;"",1,0)+IF(M19&lt;&gt;"",1,0)+IF(N19&lt;&gt;"",1,0),0)</f>
        <v>0</v>
      </c>
      <c r="AA19" s="18"/>
      <c r="AB19" s="53"/>
      <c r="AC19" s="53"/>
    </row>
    <row r="20" spans="1:29" s="55" customFormat="1" ht="120.75" customHeight="1" x14ac:dyDescent="0.2">
      <c r="A20" s="50"/>
      <c r="B20" s="164" t="s">
        <v>29</v>
      </c>
      <c r="C20" s="165"/>
      <c r="D20" s="165"/>
      <c r="E20" s="169" t="s">
        <v>30</v>
      </c>
      <c r="F20" s="169"/>
      <c r="G20" s="169"/>
      <c r="H20" s="169"/>
      <c r="I20" s="170"/>
      <c r="J20" s="150"/>
      <c r="K20" s="151"/>
      <c r="L20" s="151"/>
      <c r="M20" s="151"/>
      <c r="N20" s="152"/>
      <c r="O20" s="138" t="str">
        <f t="shared" ref="O20:O21" si="4">IF(U20&gt;1,"◄",(IF(Z20&gt;0,"◄","")))</f>
        <v/>
      </c>
      <c r="P20" s="4"/>
      <c r="Q20" s="5"/>
      <c r="R20" s="86">
        <v>0.25</v>
      </c>
      <c r="S20" s="14"/>
      <c r="T20" s="15">
        <f t="shared" si="1"/>
        <v>0</v>
      </c>
      <c r="U20" s="14">
        <f>IF(J20="",IF(K20&lt;&gt;"",1,0)+IF(L20&lt;&gt;"",1,0)+IF(M20&lt;&gt;"",1,0)+IF(N20&lt;&gt;"",1,0),0)</f>
        <v>0</v>
      </c>
      <c r="V20" s="16">
        <f t="shared" si="2"/>
        <v>0</v>
      </c>
      <c r="W20" s="16">
        <f>IF(J20&lt;&gt;"",0,R20)</f>
        <v>0.25</v>
      </c>
      <c r="X20" s="17">
        <f>IF(O20&lt;&gt;"",1,0)</f>
        <v>0</v>
      </c>
      <c r="Y20" s="17" t="b">
        <f t="shared" si="0"/>
        <v>0</v>
      </c>
      <c r="Z20" s="14">
        <f t="shared" si="3"/>
        <v>0</v>
      </c>
      <c r="AA20" s="18"/>
      <c r="AB20" s="53"/>
      <c r="AC20" s="53"/>
    </row>
    <row r="21" spans="1:29" s="55" customFormat="1" ht="120.75" customHeight="1" thickBot="1" x14ac:dyDescent="0.25">
      <c r="A21" s="50"/>
      <c r="B21" s="177" t="s">
        <v>31</v>
      </c>
      <c r="C21" s="178"/>
      <c r="D21" s="178"/>
      <c r="E21" s="171" t="s">
        <v>32</v>
      </c>
      <c r="F21" s="171"/>
      <c r="G21" s="171"/>
      <c r="H21" s="171"/>
      <c r="I21" s="172"/>
      <c r="J21" s="153"/>
      <c r="K21" s="154"/>
      <c r="L21" s="154"/>
      <c r="M21" s="154"/>
      <c r="N21" s="155"/>
      <c r="O21" s="138" t="str">
        <f t="shared" si="4"/>
        <v/>
      </c>
      <c r="P21" s="4"/>
      <c r="Q21" s="5"/>
      <c r="R21" s="86">
        <v>0.25</v>
      </c>
      <c r="S21" s="14"/>
      <c r="T21" s="15">
        <f t="shared" si="1"/>
        <v>0</v>
      </c>
      <c r="U21" s="14">
        <f t="shared" ref="U21" si="5">IF(J21="",IF(K21&lt;&gt;"",1,0)+IF(L21&lt;&gt;"",1,0)+IF(M21&lt;&gt;"",1,0)+IF(N21&lt;&gt;"",1,0),0)</f>
        <v>0</v>
      </c>
      <c r="V21" s="16">
        <f t="shared" si="2"/>
        <v>0</v>
      </c>
      <c r="W21" s="16">
        <f t="shared" ref="W21" si="6">IF(J21&lt;&gt;"",0,R21)</f>
        <v>0.25</v>
      </c>
      <c r="X21" s="17">
        <f t="shared" ref="X21" si="7">IF(O21&lt;&gt;"",1,0)</f>
        <v>0</v>
      </c>
      <c r="Y21" s="17" t="b">
        <f t="shared" si="0"/>
        <v>0</v>
      </c>
      <c r="Z21" s="14">
        <f t="shared" si="3"/>
        <v>0</v>
      </c>
      <c r="AA21" s="18"/>
      <c r="AB21" s="53"/>
      <c r="AC21" s="53"/>
    </row>
    <row r="22" spans="1:29" s="55" customFormat="1" ht="20.25" customHeight="1" thickBot="1" x14ac:dyDescent="0.25">
      <c r="A22" s="50"/>
      <c r="B22" s="56"/>
      <c r="C22" s="56"/>
      <c r="D22" s="56"/>
      <c r="E22" s="57"/>
      <c r="F22" s="57"/>
      <c r="G22" s="57"/>
      <c r="J22" s="87"/>
      <c r="K22" s="88"/>
      <c r="L22" s="88"/>
      <c r="M22" s="88"/>
      <c r="N22" s="88"/>
      <c r="O22" s="138"/>
      <c r="P22" s="40"/>
      <c r="Q22" s="40"/>
      <c r="R22" s="89"/>
      <c r="S22" s="14"/>
      <c r="T22" s="15"/>
      <c r="U22" s="14"/>
      <c r="V22" s="16"/>
      <c r="W22" s="16"/>
      <c r="X22" s="17"/>
      <c r="Y22" s="17"/>
      <c r="Z22" s="14"/>
      <c r="AA22" s="18"/>
      <c r="AB22" s="58"/>
      <c r="AC22" s="58"/>
    </row>
    <row r="23" spans="1:29" s="55" customFormat="1" ht="39" customHeight="1" thickBot="1" x14ac:dyDescent="0.3">
      <c r="A23" s="50"/>
      <c r="B23" s="123" t="s">
        <v>33</v>
      </c>
      <c r="C23" s="179" t="s">
        <v>34</v>
      </c>
      <c r="D23" s="179"/>
      <c r="E23" s="179"/>
      <c r="F23" s="179"/>
      <c r="G23" s="179"/>
      <c r="H23" s="179"/>
      <c r="I23" s="196"/>
      <c r="J23" s="143" t="s">
        <v>13</v>
      </c>
      <c r="K23" s="144" t="s">
        <v>63</v>
      </c>
      <c r="L23" s="144" t="s">
        <v>64</v>
      </c>
      <c r="M23" s="145" t="s">
        <v>65</v>
      </c>
      <c r="N23" s="146" t="s">
        <v>66</v>
      </c>
      <c r="O23" s="132"/>
      <c r="P23" s="59"/>
      <c r="Q23" s="59"/>
      <c r="R23" s="90">
        <v>0.33</v>
      </c>
      <c r="S23" s="14"/>
      <c r="T23" s="19">
        <f>IF(U23=1,SUMPRODUCT(T24:T27,U24:U27)/SUMPRODUCT(R24:R27,U24:U27),0)</f>
        <v>0</v>
      </c>
      <c r="U23" s="20">
        <f>IF(SUM(U24:U27)=0,0,1)</f>
        <v>0</v>
      </c>
      <c r="V23" s="21"/>
      <c r="W23" s="22">
        <f>SUM(W24:W27)</f>
        <v>1</v>
      </c>
      <c r="X23" s="23"/>
      <c r="Y23" s="23" t="b">
        <f>OR(Y27=FALSE,Y26=FALSE,Y25=FALSE,Y24=FALSE)</f>
        <v>1</v>
      </c>
      <c r="Z23" s="20"/>
      <c r="AA23" s="21"/>
      <c r="AB23" s="60"/>
      <c r="AC23" s="61"/>
    </row>
    <row r="24" spans="1:29" s="55" customFormat="1" ht="120.75" customHeight="1" x14ac:dyDescent="0.2">
      <c r="A24" s="50"/>
      <c r="B24" s="194" t="s">
        <v>35</v>
      </c>
      <c r="C24" s="195"/>
      <c r="D24" s="195"/>
      <c r="E24" s="213" t="s">
        <v>36</v>
      </c>
      <c r="F24" s="213"/>
      <c r="G24" s="213"/>
      <c r="H24" s="213"/>
      <c r="I24" s="214"/>
      <c r="J24" s="147"/>
      <c r="K24" s="148"/>
      <c r="L24" s="148"/>
      <c r="M24" s="148"/>
      <c r="N24" s="149"/>
      <c r="O24" s="138" t="str">
        <f>IF(U24&gt;1,"◄",(IF(Z24&gt;0,"◄","")))</f>
        <v/>
      </c>
      <c r="P24" s="4"/>
      <c r="Q24" s="5"/>
      <c r="R24" s="86">
        <v>0.25</v>
      </c>
      <c r="S24" s="14"/>
      <c r="T24" s="15">
        <f>(IF(K24&lt;&gt;"",1/4,0)+IF(L24&lt;&gt;"",2/4,0)+IF(M24&lt;&gt;"",3/4,0)+IF(N24&lt;&gt;"",1,0))*R24*20</f>
        <v>0</v>
      </c>
      <c r="U24" s="14">
        <f>IF(J24="",IF(K24&lt;&gt;"",1,0)+IF(L24&lt;&gt;"",1,0)+IF(M24&lt;&gt;"",1,0)+IF(N24&lt;&gt;"",1,0),0)</f>
        <v>0</v>
      </c>
      <c r="V24" s="16">
        <f>IF(J24&lt;&gt;"",0,(IF(K24&lt;&gt;"",0.25,(T24/(R24*20)))))</f>
        <v>0</v>
      </c>
      <c r="W24" s="16">
        <f>IF(J24&lt;&gt;"",0,R24)</f>
        <v>0.25</v>
      </c>
      <c r="X24" s="17">
        <f>IF(O24&lt;&gt;"",1,0)</f>
        <v>0</v>
      </c>
      <c r="Y24" s="17" t="b">
        <f>IF(J24="",OR(K24&lt;&gt;"",L24&lt;&gt;"",M24&lt;&gt;"",N24&lt;&gt;""),0)</f>
        <v>0</v>
      </c>
      <c r="Z24" s="14">
        <f>IF(J24&lt;&gt;"",IF(K24&lt;&gt;"",1,0)+IF(L24&lt;&gt;"",1,0)+IF(M24&lt;&gt;"",1,0)+IF(N24&lt;&gt;"",1,0),0)</f>
        <v>0</v>
      </c>
      <c r="AA24" s="18"/>
      <c r="AB24" s="53"/>
      <c r="AC24" s="54"/>
    </row>
    <row r="25" spans="1:29" s="55" customFormat="1" ht="120.75" customHeight="1" x14ac:dyDescent="0.2">
      <c r="A25" s="50"/>
      <c r="B25" s="190" t="s">
        <v>37</v>
      </c>
      <c r="C25" s="191"/>
      <c r="D25" s="191"/>
      <c r="E25" s="186" t="s">
        <v>38</v>
      </c>
      <c r="F25" s="186"/>
      <c r="G25" s="186"/>
      <c r="H25" s="186"/>
      <c r="I25" s="187"/>
      <c r="J25" s="150"/>
      <c r="K25" s="151"/>
      <c r="L25" s="151"/>
      <c r="M25" s="151"/>
      <c r="N25" s="152"/>
      <c r="O25" s="138" t="str">
        <f t="shared" ref="O25:O27" si="8">IF(U25&gt;1,"◄",(IF(Z25&gt;0,"◄","")))</f>
        <v/>
      </c>
      <c r="P25" s="4"/>
      <c r="Q25" s="5"/>
      <c r="R25" s="86">
        <v>0.25</v>
      </c>
      <c r="S25" s="14"/>
      <c r="T25" s="15">
        <f t="shared" ref="T25:T27" si="9">(IF(K25&lt;&gt;"",1/4,0)+IF(L25&lt;&gt;"",2/4,0)+IF(M25&lt;&gt;"",3/4,0)+IF(N25&lt;&gt;"",1,0))*R25*20</f>
        <v>0</v>
      </c>
      <c r="U25" s="14">
        <f t="shared" ref="U25:U27" si="10">IF(J25="",IF(K25&lt;&gt;"",1,0)+IF(L25&lt;&gt;"",1,0)+IF(M25&lt;&gt;"",1,0)+IF(N25&lt;&gt;"",1,0),0)</f>
        <v>0</v>
      </c>
      <c r="V25" s="16">
        <f t="shared" ref="V25:V27" si="11">IF(J25&lt;&gt;"",0,(IF(K25&lt;&gt;"",0.25,(T25/(R25*20)))))</f>
        <v>0</v>
      </c>
      <c r="W25" s="16">
        <f t="shared" ref="W25:W27" si="12">IF(J25&lt;&gt;"",0,R25)</f>
        <v>0.25</v>
      </c>
      <c r="X25" s="17">
        <f t="shared" ref="X25:X27" si="13">IF(O25&lt;&gt;"",1,0)</f>
        <v>0</v>
      </c>
      <c r="Y25" s="17" t="b">
        <f t="shared" ref="Y25:Y27" si="14">IF(J25="",OR(K25&lt;&gt;"",L25&lt;&gt;"",M25&lt;&gt;"",N25&lt;&gt;""),0)</f>
        <v>0</v>
      </c>
      <c r="Z25" s="14">
        <f t="shared" ref="Z25:Z27" si="15">IF(J25&lt;&gt;"",IF(K25&lt;&gt;"",1,0)+IF(L25&lt;&gt;"",1,0)+IF(M25&lt;&gt;"",1,0)+IF(N25&lt;&gt;"",1,0),0)</f>
        <v>0</v>
      </c>
      <c r="AA25" s="18"/>
      <c r="AB25" s="53"/>
      <c r="AC25" s="54"/>
    </row>
    <row r="26" spans="1:29" s="55" customFormat="1" ht="120.75" customHeight="1" x14ac:dyDescent="0.2">
      <c r="A26" s="50"/>
      <c r="B26" s="190" t="s">
        <v>39</v>
      </c>
      <c r="C26" s="191"/>
      <c r="D26" s="191"/>
      <c r="E26" s="186" t="s">
        <v>40</v>
      </c>
      <c r="F26" s="186"/>
      <c r="G26" s="186"/>
      <c r="H26" s="186"/>
      <c r="I26" s="187"/>
      <c r="J26" s="150"/>
      <c r="K26" s="151"/>
      <c r="L26" s="151"/>
      <c r="M26" s="151"/>
      <c r="N26" s="152"/>
      <c r="O26" s="138" t="str">
        <f t="shared" si="8"/>
        <v/>
      </c>
      <c r="P26" s="4"/>
      <c r="Q26" s="5"/>
      <c r="R26" s="86">
        <v>0.25</v>
      </c>
      <c r="S26" s="14"/>
      <c r="T26" s="15">
        <f t="shared" si="9"/>
        <v>0</v>
      </c>
      <c r="U26" s="14">
        <f t="shared" si="10"/>
        <v>0</v>
      </c>
      <c r="V26" s="16">
        <f t="shared" si="11"/>
        <v>0</v>
      </c>
      <c r="W26" s="16">
        <f t="shared" si="12"/>
        <v>0.25</v>
      </c>
      <c r="X26" s="17">
        <f t="shared" si="13"/>
        <v>0</v>
      </c>
      <c r="Y26" s="17" t="b">
        <f t="shared" si="14"/>
        <v>0</v>
      </c>
      <c r="Z26" s="14">
        <f t="shared" si="15"/>
        <v>0</v>
      </c>
      <c r="AA26" s="18"/>
      <c r="AB26" s="53"/>
      <c r="AC26" s="54"/>
    </row>
    <row r="27" spans="1:29" s="55" customFormat="1" ht="120.75" customHeight="1" thickBot="1" x14ac:dyDescent="0.25">
      <c r="A27" s="50"/>
      <c r="B27" s="192" t="s">
        <v>41</v>
      </c>
      <c r="C27" s="193"/>
      <c r="D27" s="193"/>
      <c r="E27" s="188" t="s">
        <v>42</v>
      </c>
      <c r="F27" s="188"/>
      <c r="G27" s="188"/>
      <c r="H27" s="188"/>
      <c r="I27" s="189"/>
      <c r="J27" s="153"/>
      <c r="K27" s="154"/>
      <c r="L27" s="154"/>
      <c r="M27" s="154"/>
      <c r="N27" s="155"/>
      <c r="O27" s="138" t="str">
        <f t="shared" si="8"/>
        <v/>
      </c>
      <c r="P27" s="4"/>
      <c r="Q27" s="5"/>
      <c r="R27" s="86">
        <v>0.25</v>
      </c>
      <c r="S27" s="14"/>
      <c r="T27" s="15">
        <f t="shared" si="9"/>
        <v>0</v>
      </c>
      <c r="U27" s="14">
        <f t="shared" si="10"/>
        <v>0</v>
      </c>
      <c r="V27" s="16">
        <f t="shared" si="11"/>
        <v>0</v>
      </c>
      <c r="W27" s="16">
        <f t="shared" si="12"/>
        <v>0.25</v>
      </c>
      <c r="X27" s="17">
        <f t="shared" si="13"/>
        <v>0</v>
      </c>
      <c r="Y27" s="17" t="b">
        <f t="shared" si="14"/>
        <v>0</v>
      </c>
      <c r="Z27" s="14">
        <f t="shared" si="15"/>
        <v>0</v>
      </c>
      <c r="AA27" s="14"/>
      <c r="AB27" s="53"/>
      <c r="AC27" s="53"/>
    </row>
    <row r="28" spans="1:29" s="55" customFormat="1" ht="20.25" customHeight="1" thickBot="1" x14ac:dyDescent="0.25">
      <c r="A28" s="50"/>
      <c r="B28" s="62"/>
      <c r="C28" s="62"/>
      <c r="D28" s="62"/>
      <c r="E28" s="57"/>
      <c r="F28" s="57"/>
      <c r="G28" s="57"/>
      <c r="J28" s="87"/>
      <c r="K28" s="88"/>
      <c r="L28" s="88"/>
      <c r="M28" s="88"/>
      <c r="N28" s="88"/>
      <c r="O28" s="138"/>
      <c r="P28" s="40"/>
      <c r="Q28" s="40"/>
      <c r="R28" s="89"/>
      <c r="S28" s="14"/>
      <c r="T28" s="15"/>
      <c r="U28" s="14"/>
      <c r="V28" s="16"/>
      <c r="W28" s="16"/>
      <c r="X28" s="17"/>
      <c r="Y28" s="17"/>
      <c r="Z28" s="14"/>
      <c r="AA28" s="14"/>
      <c r="AB28" s="58"/>
      <c r="AC28" s="58"/>
    </row>
    <row r="29" spans="1:29" s="55" customFormat="1" ht="39" customHeight="1" thickBot="1" x14ac:dyDescent="0.3">
      <c r="A29" s="50"/>
      <c r="B29" s="123" t="s">
        <v>43</v>
      </c>
      <c r="C29" s="179" t="s">
        <v>44</v>
      </c>
      <c r="D29" s="179"/>
      <c r="E29" s="179"/>
      <c r="F29" s="179"/>
      <c r="G29" s="179"/>
      <c r="H29" s="179"/>
      <c r="I29" s="196"/>
      <c r="J29" s="143" t="s">
        <v>13</v>
      </c>
      <c r="K29" s="144" t="s">
        <v>63</v>
      </c>
      <c r="L29" s="144" t="s">
        <v>64</v>
      </c>
      <c r="M29" s="145" t="s">
        <v>65</v>
      </c>
      <c r="N29" s="146" t="s">
        <v>66</v>
      </c>
      <c r="O29" s="132"/>
      <c r="P29" s="30"/>
      <c r="Q29" s="30"/>
      <c r="R29" s="90">
        <v>0.34</v>
      </c>
      <c r="S29" s="14"/>
      <c r="T29" s="19">
        <f>IF(U29=1,SUMPRODUCT(T30:T35,U30:U35)/SUMPRODUCT(R30:R35,U30:U35),0)</f>
        <v>0</v>
      </c>
      <c r="U29" s="20">
        <f>IF(SUM(U30:U35)=0,0,1)</f>
        <v>0</v>
      </c>
      <c r="V29" s="21"/>
      <c r="W29" s="22">
        <f>SUM(W30:W35)</f>
        <v>1</v>
      </c>
      <c r="X29" s="23"/>
      <c r="Y29" s="23" t="b">
        <f>OR(Y35=FALSE,Y34=FALSE,Y33=FALSE,Y32=FALSE,Y31=FALSE,Y30=FALSE)</f>
        <v>1</v>
      </c>
      <c r="Z29" s="20"/>
      <c r="AA29" s="21"/>
      <c r="AB29" s="60"/>
      <c r="AC29" s="60"/>
    </row>
    <row r="30" spans="1:29" s="55" customFormat="1" ht="120" customHeight="1" x14ac:dyDescent="0.2">
      <c r="A30" s="50"/>
      <c r="B30" s="197" t="s">
        <v>45</v>
      </c>
      <c r="C30" s="198"/>
      <c r="D30" s="198"/>
      <c r="E30" s="167" t="s">
        <v>46</v>
      </c>
      <c r="F30" s="167"/>
      <c r="G30" s="167"/>
      <c r="H30" s="167"/>
      <c r="I30" s="168"/>
      <c r="J30" s="147"/>
      <c r="K30" s="148"/>
      <c r="L30" s="148"/>
      <c r="M30" s="148"/>
      <c r="N30" s="149"/>
      <c r="O30" s="138" t="str">
        <f>IF(U30&gt;1,"◄",(IF(Z30&gt;0,"◄","")))</f>
        <v/>
      </c>
      <c r="P30" s="4"/>
      <c r="Q30" s="5"/>
      <c r="R30" s="86">
        <v>0.17</v>
      </c>
      <c r="S30" s="14"/>
      <c r="T30" s="15">
        <f>(IF(K30&lt;&gt;"",1/4,0)+IF(L30&lt;&gt;"",2/4,0)+IF(M30&lt;&gt;"",3/4,0)+IF(N30&lt;&gt;"",1,0))*R30*20</f>
        <v>0</v>
      </c>
      <c r="U30" s="14">
        <f t="shared" ref="U30:U35" si="16">IF(J30="",IF(K30&lt;&gt;"",1,0)+IF(L30&lt;&gt;"",1,0)+IF(M30&lt;&gt;"",1,0)+IF(N30&lt;&gt;"",1,0),0)</f>
        <v>0</v>
      </c>
      <c r="V30" s="16">
        <f>IF(J30&lt;&gt;"",0,(IF(K30&lt;&gt;"",0.25,(T30/(R30*20)))))</f>
        <v>0</v>
      </c>
      <c r="W30" s="16">
        <f t="shared" ref="W30:W35" si="17">IF(J30&lt;&gt;"",0,R30)</f>
        <v>0.17</v>
      </c>
      <c r="X30" s="17">
        <f t="shared" ref="X30:X35" si="18">IF(O30&lt;&gt;"",1,0)</f>
        <v>0</v>
      </c>
      <c r="Y30" s="17" t="b">
        <f t="shared" ref="Y30:Y35" si="19">IF(J30="",OR(K30&lt;&gt;"",L30&lt;&gt;"",M30&lt;&gt;"",N30&lt;&gt;""),0)</f>
        <v>0</v>
      </c>
      <c r="Z30" s="14">
        <f t="shared" ref="Z30:Z35" si="20">IF(J30&lt;&gt;"",IF(K30&lt;&gt;"",1,0)+IF(L30&lt;&gt;"",1,0)+IF(M30&lt;&gt;"",1,0)+IF(N30&lt;&gt;"",1,0),0)</f>
        <v>0</v>
      </c>
      <c r="AA30" s="18"/>
      <c r="AB30" s="53"/>
      <c r="AC30" s="53"/>
    </row>
    <row r="31" spans="1:29" s="55" customFormat="1" ht="120" customHeight="1" x14ac:dyDescent="0.2">
      <c r="A31" s="50"/>
      <c r="B31" s="164" t="s">
        <v>47</v>
      </c>
      <c r="C31" s="165"/>
      <c r="D31" s="165"/>
      <c r="E31" s="169" t="s">
        <v>48</v>
      </c>
      <c r="F31" s="169"/>
      <c r="G31" s="169"/>
      <c r="H31" s="169"/>
      <c r="I31" s="170"/>
      <c r="J31" s="150"/>
      <c r="K31" s="151"/>
      <c r="L31" s="151"/>
      <c r="M31" s="151"/>
      <c r="N31" s="152"/>
      <c r="O31" s="138" t="str">
        <f t="shared" ref="O31:O35" si="21">IF(U31&gt;1,"◄",(IF(Z31&gt;0,"◄","")))</f>
        <v/>
      </c>
      <c r="P31" s="4"/>
      <c r="Q31" s="5"/>
      <c r="R31" s="86">
        <v>0.17</v>
      </c>
      <c r="S31" s="14"/>
      <c r="T31" s="15">
        <f t="shared" ref="T31:T35" si="22">(IF(K31&lt;&gt;"",1/4,0)+IF(L31&lt;&gt;"",2/4,0)+IF(M31&lt;&gt;"",3/4,0)+IF(N31&lt;&gt;"",1,0))*R31*20</f>
        <v>0</v>
      </c>
      <c r="U31" s="14">
        <f t="shared" si="16"/>
        <v>0</v>
      </c>
      <c r="V31" s="16">
        <f t="shared" ref="V31:V35" si="23">IF(J31&lt;&gt;"",0,(IF(K31&lt;&gt;"",0.25,(T31/(R31*20)))))</f>
        <v>0</v>
      </c>
      <c r="W31" s="16">
        <f t="shared" si="17"/>
        <v>0.17</v>
      </c>
      <c r="X31" s="17">
        <f t="shared" si="18"/>
        <v>0</v>
      </c>
      <c r="Y31" s="17" t="b">
        <f t="shared" si="19"/>
        <v>0</v>
      </c>
      <c r="Z31" s="14">
        <f t="shared" si="20"/>
        <v>0</v>
      </c>
      <c r="AA31" s="18"/>
      <c r="AB31" s="53"/>
      <c r="AC31" s="53"/>
    </row>
    <row r="32" spans="1:29" s="55" customFormat="1" ht="120" customHeight="1" x14ac:dyDescent="0.2">
      <c r="A32" s="50"/>
      <c r="B32" s="164" t="s">
        <v>49</v>
      </c>
      <c r="C32" s="165"/>
      <c r="D32" s="165"/>
      <c r="E32" s="169" t="s">
        <v>50</v>
      </c>
      <c r="F32" s="169"/>
      <c r="G32" s="169"/>
      <c r="H32" s="169"/>
      <c r="I32" s="170"/>
      <c r="J32" s="150"/>
      <c r="K32" s="151"/>
      <c r="L32" s="151"/>
      <c r="M32" s="151"/>
      <c r="N32" s="152"/>
      <c r="O32" s="138" t="str">
        <f t="shared" si="21"/>
        <v/>
      </c>
      <c r="P32" s="4"/>
      <c r="Q32" s="5"/>
      <c r="R32" s="86">
        <v>0.17</v>
      </c>
      <c r="S32" s="14"/>
      <c r="T32" s="15">
        <f t="shared" si="22"/>
        <v>0</v>
      </c>
      <c r="U32" s="14">
        <f t="shared" si="16"/>
        <v>0</v>
      </c>
      <c r="V32" s="16">
        <f t="shared" si="23"/>
        <v>0</v>
      </c>
      <c r="W32" s="16">
        <f t="shared" si="17"/>
        <v>0.17</v>
      </c>
      <c r="X32" s="17">
        <f t="shared" si="18"/>
        <v>0</v>
      </c>
      <c r="Y32" s="17" t="b">
        <f t="shared" si="19"/>
        <v>0</v>
      </c>
      <c r="Z32" s="14">
        <f t="shared" si="20"/>
        <v>0</v>
      </c>
      <c r="AA32" s="18"/>
      <c r="AB32" s="53"/>
      <c r="AC32" s="53"/>
    </row>
    <row r="33" spans="1:37" s="55" customFormat="1" ht="120" customHeight="1" x14ac:dyDescent="0.2">
      <c r="A33" s="50"/>
      <c r="B33" s="164" t="s">
        <v>51</v>
      </c>
      <c r="C33" s="165"/>
      <c r="D33" s="165"/>
      <c r="E33" s="169" t="s">
        <v>52</v>
      </c>
      <c r="F33" s="169"/>
      <c r="G33" s="169"/>
      <c r="H33" s="169"/>
      <c r="I33" s="170"/>
      <c r="J33" s="150"/>
      <c r="K33" s="151"/>
      <c r="L33" s="151"/>
      <c r="M33" s="151"/>
      <c r="N33" s="152"/>
      <c r="O33" s="138" t="str">
        <f t="shared" si="21"/>
        <v/>
      </c>
      <c r="P33" s="4"/>
      <c r="Q33" s="5"/>
      <c r="R33" s="86">
        <v>0.16</v>
      </c>
      <c r="S33" s="14"/>
      <c r="T33" s="15">
        <f t="shared" si="22"/>
        <v>0</v>
      </c>
      <c r="U33" s="14">
        <f t="shared" si="16"/>
        <v>0</v>
      </c>
      <c r="V33" s="16">
        <f t="shared" si="23"/>
        <v>0</v>
      </c>
      <c r="W33" s="16">
        <f t="shared" si="17"/>
        <v>0.16</v>
      </c>
      <c r="X33" s="17">
        <f t="shared" si="18"/>
        <v>0</v>
      </c>
      <c r="Y33" s="17" t="b">
        <f t="shared" si="19"/>
        <v>0</v>
      </c>
      <c r="Z33" s="14">
        <f t="shared" si="20"/>
        <v>0</v>
      </c>
      <c r="AA33" s="18"/>
      <c r="AB33" s="53"/>
      <c r="AC33" s="54"/>
    </row>
    <row r="34" spans="1:37" s="55" customFormat="1" ht="120" customHeight="1" x14ac:dyDescent="0.2">
      <c r="A34" s="50"/>
      <c r="B34" s="164" t="s">
        <v>53</v>
      </c>
      <c r="C34" s="165"/>
      <c r="D34" s="165"/>
      <c r="E34" s="169" t="s">
        <v>54</v>
      </c>
      <c r="F34" s="169"/>
      <c r="G34" s="169"/>
      <c r="H34" s="169"/>
      <c r="I34" s="170"/>
      <c r="J34" s="150"/>
      <c r="K34" s="151"/>
      <c r="L34" s="151"/>
      <c r="M34" s="151"/>
      <c r="N34" s="152"/>
      <c r="O34" s="138" t="str">
        <f t="shared" si="21"/>
        <v/>
      </c>
      <c r="P34" s="4"/>
      <c r="Q34" s="5"/>
      <c r="R34" s="86">
        <v>0.16</v>
      </c>
      <c r="S34" s="14"/>
      <c r="T34" s="15">
        <f t="shared" si="22"/>
        <v>0</v>
      </c>
      <c r="U34" s="14">
        <f t="shared" si="16"/>
        <v>0</v>
      </c>
      <c r="V34" s="16">
        <f t="shared" si="23"/>
        <v>0</v>
      </c>
      <c r="W34" s="16">
        <f t="shared" si="17"/>
        <v>0.16</v>
      </c>
      <c r="X34" s="17">
        <f t="shared" si="18"/>
        <v>0</v>
      </c>
      <c r="Y34" s="17" t="b">
        <f t="shared" si="19"/>
        <v>0</v>
      </c>
      <c r="Z34" s="14">
        <f t="shared" si="20"/>
        <v>0</v>
      </c>
      <c r="AA34" s="18"/>
      <c r="AB34" s="53"/>
      <c r="AC34" s="54"/>
    </row>
    <row r="35" spans="1:37" s="55" customFormat="1" ht="120" customHeight="1" thickBot="1" x14ac:dyDescent="0.25">
      <c r="A35" s="50"/>
      <c r="B35" s="177" t="s">
        <v>55</v>
      </c>
      <c r="C35" s="178"/>
      <c r="D35" s="178"/>
      <c r="E35" s="171" t="s">
        <v>56</v>
      </c>
      <c r="F35" s="171"/>
      <c r="G35" s="171"/>
      <c r="H35" s="171"/>
      <c r="I35" s="172"/>
      <c r="J35" s="153"/>
      <c r="K35" s="154"/>
      <c r="L35" s="154"/>
      <c r="M35" s="154"/>
      <c r="N35" s="155"/>
      <c r="O35" s="138" t="str">
        <f t="shared" si="21"/>
        <v/>
      </c>
      <c r="P35" s="4"/>
      <c r="Q35" s="5"/>
      <c r="R35" s="86">
        <v>0.17</v>
      </c>
      <c r="S35" s="54"/>
      <c r="T35" s="15">
        <f t="shared" si="22"/>
        <v>0</v>
      </c>
      <c r="U35" s="14">
        <f t="shared" si="16"/>
        <v>0</v>
      </c>
      <c r="V35" s="16">
        <f t="shared" si="23"/>
        <v>0</v>
      </c>
      <c r="W35" s="16">
        <f t="shared" si="17"/>
        <v>0.17</v>
      </c>
      <c r="X35" s="17">
        <f t="shared" si="18"/>
        <v>0</v>
      </c>
      <c r="Y35" s="17" t="b">
        <f t="shared" si="19"/>
        <v>0</v>
      </c>
      <c r="Z35" s="14">
        <f t="shared" si="20"/>
        <v>0</v>
      </c>
      <c r="AA35" s="54"/>
      <c r="AB35" s="54"/>
      <c r="AC35" s="54"/>
    </row>
    <row r="36" spans="1:37" s="55" customFormat="1" ht="11.25" customHeight="1" thickBot="1" x14ac:dyDescent="0.6">
      <c r="A36" s="63"/>
      <c r="B36" s="56"/>
      <c r="C36" s="56"/>
      <c r="D36" s="56"/>
      <c r="E36" s="57"/>
      <c r="F36" s="57"/>
      <c r="G36" s="57"/>
      <c r="J36" s="87"/>
      <c r="K36" s="88"/>
      <c r="L36" s="88"/>
      <c r="M36" s="88"/>
      <c r="N36" s="124"/>
      <c r="O36" s="139"/>
      <c r="P36" s="40"/>
      <c r="Q36" s="40"/>
      <c r="R36" s="89"/>
      <c r="S36" s="54"/>
      <c r="T36" s="15"/>
      <c r="U36" s="14"/>
      <c r="V36" s="16"/>
      <c r="W36" s="16"/>
      <c r="X36" s="17"/>
      <c r="Y36" s="17"/>
      <c r="Z36" s="14"/>
      <c r="AA36" s="54"/>
      <c r="AB36" s="54"/>
      <c r="AC36" s="54"/>
    </row>
    <row r="37" spans="1:37" s="42" customFormat="1" ht="41.25" customHeight="1" x14ac:dyDescent="0.2">
      <c r="A37" s="64"/>
      <c r="B37" s="215" t="s">
        <v>2</v>
      </c>
      <c r="C37" s="216"/>
      <c r="D37" s="216"/>
      <c r="E37" s="217"/>
      <c r="F37" s="121"/>
      <c r="G37" s="122"/>
      <c r="H37" s="122"/>
      <c r="I37" s="122"/>
      <c r="J37" s="73" t="s">
        <v>57</v>
      </c>
      <c r="K37" s="75"/>
      <c r="L37" s="218">
        <f>W17*R17+R23*W23+R29*W29</f>
        <v>1</v>
      </c>
      <c r="M37" s="218"/>
      <c r="N37" s="219"/>
      <c r="O37" s="208" t="str">
        <f>IF(Y37=TRUE,"ATTENTION, au moins une ligne à évaluer n'est pas renseignée !","")</f>
        <v>ATTENTION, au moins une ligne à évaluer n'est pas renseignée !</v>
      </c>
      <c r="P37" s="209"/>
      <c r="Q37" s="209"/>
      <c r="R37" s="2">
        <f>+R17+R23+R29</f>
        <v>1</v>
      </c>
      <c r="S37" s="3"/>
      <c r="T37" s="6"/>
      <c r="U37" s="24">
        <f>U17+U23+U29</f>
        <v>0</v>
      </c>
      <c r="V37" s="25"/>
      <c r="W37" s="26"/>
      <c r="X37" s="27">
        <f>SUM(X18:X35)</f>
        <v>0</v>
      </c>
      <c r="Y37" s="8" t="b">
        <f>OR(Y17=TRUE,Y23=TRUE,Y29=TRUE)</f>
        <v>1</v>
      </c>
      <c r="Z37" s="3"/>
      <c r="AA37" s="7"/>
      <c r="AB37" s="51"/>
      <c r="AC37" s="41"/>
    </row>
    <row r="38" spans="1:37" s="42" customFormat="1" ht="41.25" customHeight="1" x14ac:dyDescent="0.2">
      <c r="A38" s="65"/>
      <c r="B38" s="220"/>
      <c r="C38" s="221"/>
      <c r="D38" s="221"/>
      <c r="E38" s="222"/>
      <c r="F38" s="79"/>
      <c r="G38" s="80"/>
      <c r="H38" s="80"/>
      <c r="I38" s="80"/>
      <c r="J38" s="74" t="s">
        <v>58</v>
      </c>
      <c r="K38" s="77"/>
      <c r="L38" s="226">
        <f>(+T29+T23+T17)/3</f>
        <v>0</v>
      </c>
      <c r="M38" s="226"/>
      <c r="N38" s="78" t="s">
        <v>59</v>
      </c>
      <c r="O38" s="208"/>
      <c r="P38" s="209"/>
      <c r="Q38" s="209"/>
      <c r="R38" s="2"/>
      <c r="S38" s="3"/>
      <c r="T38" s="41"/>
      <c r="U38" s="41"/>
      <c r="V38" s="41"/>
      <c r="W38" s="41"/>
      <c r="X38" s="41"/>
      <c r="Y38" s="41"/>
      <c r="Z38" s="41"/>
      <c r="AA38" s="7"/>
      <c r="AB38" s="51"/>
      <c r="AC38" s="41"/>
    </row>
    <row r="39" spans="1:37" s="42" customFormat="1" ht="41.25" customHeight="1" thickBot="1" x14ac:dyDescent="0.25">
      <c r="A39" s="65"/>
      <c r="B39" s="220"/>
      <c r="C39" s="221"/>
      <c r="D39" s="221"/>
      <c r="E39" s="222"/>
      <c r="F39" s="79"/>
      <c r="G39" s="80"/>
      <c r="H39" s="80"/>
      <c r="I39" s="80"/>
      <c r="J39" s="76"/>
      <c r="K39" s="76"/>
      <c r="L39" s="76"/>
      <c r="M39" s="76"/>
      <c r="N39" s="78"/>
      <c r="O39" s="208"/>
      <c r="P39" s="209"/>
      <c r="Q39" s="209"/>
      <c r="R39" s="2"/>
      <c r="S39" s="3"/>
      <c r="T39" s="41"/>
      <c r="U39" s="41"/>
      <c r="V39" s="41"/>
      <c r="W39" s="41"/>
      <c r="X39" s="41"/>
      <c r="Y39" s="41"/>
      <c r="Z39" s="41"/>
      <c r="AA39" s="7"/>
      <c r="AB39" s="51"/>
      <c r="AC39" s="41"/>
    </row>
    <row r="40" spans="1:37" s="42" customFormat="1" ht="41.25" customHeight="1" thickBot="1" x14ac:dyDescent="0.25">
      <c r="A40" s="65"/>
      <c r="B40" s="223"/>
      <c r="C40" s="224"/>
      <c r="D40" s="224"/>
      <c r="E40" s="225"/>
      <c r="F40" s="81"/>
      <c r="G40" s="82"/>
      <c r="H40" s="82"/>
      <c r="I40" s="82"/>
      <c r="J40" s="125" t="s">
        <v>1</v>
      </c>
      <c r="K40" s="83">
        <v>2</v>
      </c>
      <c r="L40" s="227">
        <f>+K40*L38</f>
        <v>0</v>
      </c>
      <c r="M40" s="228"/>
      <c r="N40" s="84">
        <f>20*K40</f>
        <v>40</v>
      </c>
      <c r="O40" s="208"/>
      <c r="P40" s="209"/>
      <c r="Q40" s="209"/>
      <c r="R40" s="2"/>
      <c r="S40" s="3"/>
      <c r="T40" s="41"/>
      <c r="U40" s="41"/>
      <c r="V40" s="41"/>
      <c r="W40" s="41"/>
      <c r="X40" s="41"/>
      <c r="Y40" s="41"/>
      <c r="Z40" s="41"/>
      <c r="AA40" s="7"/>
      <c r="AB40" s="51"/>
      <c r="AC40" s="41"/>
    </row>
    <row r="41" spans="1:37" s="42" customFormat="1" ht="41.25" customHeight="1" x14ac:dyDescent="0.2">
      <c r="A41" s="66"/>
      <c r="B41" s="207" t="s">
        <v>67</v>
      </c>
      <c r="C41" s="207"/>
      <c r="D41" s="207"/>
      <c r="E41" s="207"/>
      <c r="F41" s="207"/>
      <c r="G41" s="67"/>
      <c r="J41" s="47"/>
      <c r="K41" s="47"/>
      <c r="L41" s="47"/>
      <c r="M41" s="47"/>
      <c r="N41" s="47"/>
      <c r="O41" s="140"/>
      <c r="P41" s="47"/>
      <c r="Q41" s="47"/>
      <c r="R41" s="68"/>
      <c r="S41" s="3"/>
      <c r="T41" s="41"/>
      <c r="U41" s="41"/>
      <c r="V41" s="41"/>
      <c r="W41" s="41"/>
      <c r="X41" s="41"/>
      <c r="Y41" s="41"/>
      <c r="Z41" s="41"/>
      <c r="AA41" s="3"/>
      <c r="AB41" s="51"/>
      <c r="AC41" s="51"/>
    </row>
    <row r="42" spans="1:37" s="42" customFormat="1" ht="59.25" customHeight="1" x14ac:dyDescent="0.55000000000000004">
      <c r="A42" s="69"/>
      <c r="B42" s="126" t="s">
        <v>4</v>
      </c>
      <c r="C42" s="70"/>
      <c r="D42" s="199" t="s">
        <v>3</v>
      </c>
      <c r="E42" s="200"/>
      <c r="F42" s="201"/>
      <c r="G42" s="71"/>
      <c r="J42" s="47"/>
      <c r="K42" s="47"/>
      <c r="L42" s="47"/>
      <c r="M42" s="47"/>
      <c r="N42" s="47"/>
      <c r="O42" s="93"/>
      <c r="P42" s="47"/>
      <c r="Q42" s="47"/>
      <c r="R42" s="47"/>
      <c r="S42" s="24"/>
      <c r="T42" s="41"/>
      <c r="U42" s="41"/>
      <c r="V42" s="41"/>
      <c r="W42" s="41"/>
      <c r="X42" s="41"/>
      <c r="Y42" s="41"/>
      <c r="Z42" s="41"/>
      <c r="AA42" s="3"/>
      <c r="AB42" s="28"/>
      <c r="AC42" s="41"/>
    </row>
    <row r="43" spans="1:37" s="42" customFormat="1" ht="59.25" customHeight="1" x14ac:dyDescent="0.55000000000000004">
      <c r="A43" s="69"/>
      <c r="B43" s="142"/>
      <c r="C43" s="70"/>
      <c r="D43" s="161"/>
      <c r="E43" s="162"/>
      <c r="F43" s="163"/>
      <c r="G43" s="71"/>
      <c r="H43" s="202" t="s">
        <v>60</v>
      </c>
      <c r="I43" s="203"/>
      <c r="J43" s="204"/>
      <c r="M43" s="47"/>
      <c r="N43" s="47"/>
      <c r="O43" s="93"/>
      <c r="P43" s="47"/>
      <c r="Q43" s="47"/>
      <c r="R43" s="47"/>
      <c r="V43" s="41"/>
      <c r="W43" s="41"/>
      <c r="X43" s="41"/>
      <c r="Y43" s="41"/>
      <c r="Z43" s="41"/>
      <c r="AA43" s="41"/>
      <c r="AB43" s="41"/>
      <c r="AC43" s="41"/>
    </row>
    <row r="44" spans="1:37" s="42" customFormat="1" ht="59.25" customHeight="1" x14ac:dyDescent="0.55000000000000004">
      <c r="A44" s="69"/>
      <c r="B44" s="142"/>
      <c r="C44" s="70"/>
      <c r="D44" s="161"/>
      <c r="E44" s="162"/>
      <c r="F44" s="163"/>
      <c r="G44" s="71"/>
      <c r="H44" s="141"/>
      <c r="I44" s="205" t="s">
        <v>0</v>
      </c>
      <c r="J44" s="206"/>
      <c r="M44" s="47"/>
      <c r="N44" s="47"/>
      <c r="O44" s="93"/>
      <c r="P44" s="47"/>
      <c r="Q44" s="47"/>
      <c r="R44" s="47"/>
      <c r="V44" s="41"/>
      <c r="W44" s="41"/>
      <c r="X44" s="41"/>
      <c r="Y44" s="41"/>
      <c r="Z44" s="41"/>
      <c r="AA44" s="41"/>
      <c r="AB44" s="41"/>
      <c r="AC44" s="41"/>
    </row>
    <row r="45" spans="1:37" s="42" customFormat="1" ht="59.25" customHeight="1" x14ac:dyDescent="0.55000000000000004">
      <c r="A45" s="69"/>
      <c r="B45" s="142"/>
      <c r="C45" s="70"/>
      <c r="D45" s="161"/>
      <c r="E45" s="162"/>
      <c r="F45" s="163"/>
      <c r="G45" s="71"/>
      <c r="H45" s="130"/>
      <c r="J45" s="47"/>
      <c r="K45" s="47"/>
      <c r="L45" s="47"/>
      <c r="M45" s="47"/>
      <c r="N45" s="47"/>
      <c r="O45" s="93"/>
      <c r="P45" s="47"/>
      <c r="Q45" s="47"/>
      <c r="R45" s="47"/>
      <c r="S45" s="41"/>
      <c r="T45" s="41"/>
      <c r="U45" s="41"/>
      <c r="V45" s="41"/>
      <c r="W45" s="41"/>
      <c r="X45" s="41"/>
      <c r="Y45" s="41"/>
      <c r="Z45" s="41"/>
      <c r="AA45" s="41"/>
      <c r="AB45" s="41"/>
      <c r="AC45" s="41"/>
    </row>
    <row r="46" spans="1:37" ht="59.25" customHeight="1" x14ac:dyDescent="0.55000000000000004">
      <c r="A46" s="69"/>
      <c r="B46" s="142"/>
      <c r="C46" s="70"/>
      <c r="D46" s="161"/>
      <c r="E46" s="162"/>
      <c r="F46" s="163"/>
      <c r="I46" s="47"/>
      <c r="Q46" s="47"/>
      <c r="R46" s="47"/>
      <c r="AD46" s="47"/>
      <c r="AE46" s="47"/>
      <c r="AF46" s="47"/>
      <c r="AG46" s="47"/>
      <c r="AH46" s="47"/>
      <c r="AI46" s="47"/>
      <c r="AJ46" s="47"/>
      <c r="AK46" s="47"/>
    </row>
    <row r="47" spans="1:37" x14ac:dyDescent="0.55000000000000004">
      <c r="A47" s="65"/>
      <c r="I47" s="47"/>
    </row>
  </sheetData>
  <sheetProtection algorithmName="SHA-512" hashValue="g/RtJAUNo+LVF4VIMaOx/xotMCIMqBynrfPaquWx0iwFiCsVqWNngLk27yVNEztW0wN9/vaRs3Am8hZsbn0xGQ==" saltValue="/j1N6NX6QtzYq0XJejNztA==" spinCount="100000" sheet="1" selectLockedCells="1"/>
  <mergeCells count="61">
    <mergeCell ref="G3:H3"/>
    <mergeCell ref="O37:Q40"/>
    <mergeCell ref="B13:N13"/>
    <mergeCell ref="C29:I29"/>
    <mergeCell ref="E24:I24"/>
    <mergeCell ref="E25:I25"/>
    <mergeCell ref="E30:I30"/>
    <mergeCell ref="E31:I31"/>
    <mergeCell ref="B37:E37"/>
    <mergeCell ref="L37:N37"/>
    <mergeCell ref="B38:E40"/>
    <mergeCell ref="L38:M38"/>
    <mergeCell ref="L40:M40"/>
    <mergeCell ref="B35:D35"/>
    <mergeCell ref="E32:I32"/>
    <mergeCell ref="E33:I33"/>
    <mergeCell ref="E34:I34"/>
    <mergeCell ref="D42:F42"/>
    <mergeCell ref="D43:F43"/>
    <mergeCell ref="H43:J43"/>
    <mergeCell ref="D44:F44"/>
    <mergeCell ref="I44:J44"/>
    <mergeCell ref="E35:I35"/>
    <mergeCell ref="B41:F41"/>
    <mergeCell ref="C23:I23"/>
    <mergeCell ref="B18:D18"/>
    <mergeCell ref="B19:D19"/>
    <mergeCell ref="B30:D30"/>
    <mergeCell ref="B25:D25"/>
    <mergeCell ref="B32:D32"/>
    <mergeCell ref="B33:D33"/>
    <mergeCell ref="J7:N7"/>
    <mergeCell ref="B21:D21"/>
    <mergeCell ref="C17:I17"/>
    <mergeCell ref="J14:N14"/>
    <mergeCell ref="J15:N15"/>
    <mergeCell ref="B16:D16"/>
    <mergeCell ref="B15:I15"/>
    <mergeCell ref="E16:I16"/>
    <mergeCell ref="B31:D31"/>
    <mergeCell ref="E26:I26"/>
    <mergeCell ref="E27:I27"/>
    <mergeCell ref="B26:D26"/>
    <mergeCell ref="B27:D27"/>
    <mergeCell ref="B24:D24"/>
    <mergeCell ref="D45:F45"/>
    <mergeCell ref="D46:F46"/>
    <mergeCell ref="B20:D20"/>
    <mergeCell ref="B34:D34"/>
    <mergeCell ref="A1:N1"/>
    <mergeCell ref="E18:I18"/>
    <mergeCell ref="E19:I19"/>
    <mergeCell ref="E20:I20"/>
    <mergeCell ref="E21:I21"/>
    <mergeCell ref="A2:B2"/>
    <mergeCell ref="J2:N2"/>
    <mergeCell ref="J3:N3"/>
    <mergeCell ref="J4:N4"/>
    <mergeCell ref="J5:N5"/>
    <mergeCell ref="J6:N6"/>
    <mergeCell ref="J11:L11"/>
  </mergeCells>
  <conditionalFormatting sqref="G3">
    <cfRule type="expression" dxfId="24" priority="28">
      <formula>$G$3&lt;&gt;""</formula>
    </cfRule>
  </conditionalFormatting>
  <conditionalFormatting sqref="H7 O3:P3 O5:P5 O7:P7">
    <cfRule type="cellIs" dxfId="23" priority="30" operator="notEqual">
      <formula>""""""</formula>
    </cfRule>
  </conditionalFormatting>
  <conditionalFormatting sqref="E3 E5">
    <cfRule type="cellIs" dxfId="22" priority="29" operator="notEqual">
      <formula>""</formula>
    </cfRule>
  </conditionalFormatting>
  <conditionalFormatting sqref="I1:I11 I48:I1048576">
    <cfRule type="cellIs" dxfId="21" priority="27" operator="lessThan">
      <formula>10</formula>
    </cfRule>
  </conditionalFormatting>
  <conditionalFormatting sqref="L38:M38">
    <cfRule type="cellIs" dxfId="20" priority="26" operator="equal">
      <formula>"!"</formula>
    </cfRule>
  </conditionalFormatting>
  <conditionalFormatting sqref="B43:B46">
    <cfRule type="cellIs" dxfId="19" priority="25" operator="notEqual">
      <formula>""</formula>
    </cfRule>
  </conditionalFormatting>
  <conditionalFormatting sqref="J18:N18">
    <cfRule type="expression" dxfId="18" priority="20">
      <formula>$Y18&lt;&gt;FALSE</formula>
    </cfRule>
  </conditionalFormatting>
  <conditionalFormatting sqref="J19:N19">
    <cfRule type="expression" dxfId="17" priority="19">
      <formula>$Y19&lt;&gt;FALSE</formula>
    </cfRule>
  </conditionalFormatting>
  <conditionalFormatting sqref="J20:N20">
    <cfRule type="expression" dxfId="16" priority="18">
      <formula>$Y20&lt;&gt;FALSE</formula>
    </cfRule>
  </conditionalFormatting>
  <conditionalFormatting sqref="J21:N21">
    <cfRule type="expression" dxfId="15" priority="17">
      <formula>$Y21&lt;&gt;FALSE</formula>
    </cfRule>
  </conditionalFormatting>
  <conditionalFormatting sqref="J24:N24">
    <cfRule type="expression" dxfId="14" priority="16">
      <formula>$Y24&lt;&gt;FALSE</formula>
    </cfRule>
  </conditionalFormatting>
  <conditionalFormatting sqref="J25:N25">
    <cfRule type="expression" dxfId="13" priority="15">
      <formula>$Y25&lt;&gt;FALSE</formula>
    </cfRule>
  </conditionalFormatting>
  <conditionalFormatting sqref="J26:N26">
    <cfRule type="expression" dxfId="12" priority="14">
      <formula>$Y26&lt;&gt;FALSE</formula>
    </cfRule>
  </conditionalFormatting>
  <conditionalFormatting sqref="J27:N27">
    <cfRule type="expression" dxfId="11" priority="13">
      <formula>$Y27&lt;&gt;FALSE</formula>
    </cfRule>
  </conditionalFormatting>
  <conditionalFormatting sqref="J30:N30">
    <cfRule type="expression" dxfId="10" priority="12">
      <formula>$Y30&lt;&gt;FALSE</formula>
    </cfRule>
  </conditionalFormatting>
  <conditionalFormatting sqref="J31:N31">
    <cfRule type="expression" dxfId="9" priority="11">
      <formula>$Y31&lt;&gt;FALSE</formula>
    </cfRule>
  </conditionalFormatting>
  <conditionalFormatting sqref="J32:N32">
    <cfRule type="expression" dxfId="8" priority="10">
      <formula>$Y32&lt;&gt;FALSE</formula>
    </cfRule>
  </conditionalFormatting>
  <conditionalFormatting sqref="J33:N33">
    <cfRule type="expression" dxfId="7" priority="9">
      <formula>$Y33&lt;&gt;FALSE</formula>
    </cfRule>
  </conditionalFormatting>
  <conditionalFormatting sqref="J34:N34">
    <cfRule type="expression" dxfId="6" priority="8">
      <formula>$Y34&lt;&gt;FALSE</formula>
    </cfRule>
  </conditionalFormatting>
  <conditionalFormatting sqref="J35:N35">
    <cfRule type="expression" dxfId="5" priority="7">
      <formula>$Y35&lt;&gt;FALSE</formula>
    </cfRule>
  </conditionalFormatting>
  <conditionalFormatting sqref="J3">
    <cfRule type="cellIs" dxfId="4" priority="6" operator="notEqual">
      <formula>""</formula>
    </cfRule>
  </conditionalFormatting>
  <conditionalFormatting sqref="J5">
    <cfRule type="cellIs" dxfId="3" priority="5" operator="notEqual">
      <formula>""</formula>
    </cfRule>
  </conditionalFormatting>
  <conditionalFormatting sqref="J7">
    <cfRule type="cellIs" dxfId="2" priority="4" operator="notEqual">
      <formula>""</formula>
    </cfRule>
  </conditionalFormatting>
  <conditionalFormatting sqref="G7">
    <cfRule type="cellIs" dxfId="1" priority="3" operator="notEqual">
      <formula>""</formula>
    </cfRule>
  </conditionalFormatting>
  <conditionalFormatting sqref="G5">
    <cfRule type="cellIs" dxfId="0" priority="1" operator="notEqual">
      <formula>""</formula>
    </cfRule>
  </conditionalFormatting>
  <printOptions horizontalCentered="1"/>
  <pageMargins left="0.70866141732283472" right="0.70866141732283472" top="1.1417322834645669" bottom="0.94488188976377963" header="0.31496062992125984" footer="0.31496062992125984"/>
  <pageSetup paperSize="9" scale="42" fitToHeight="0" orientation="portrait" r:id="rId1"/>
  <rowBreaks count="1" manualBreakCount="1">
    <brk id="27" max="13" man="1"/>
  </rowBreaks>
  <drawing r:id="rId2"/>
  <legacyDrawing r:id="rId3"/>
  <oleObjects>
    <mc:AlternateContent xmlns:mc="http://schemas.openxmlformats.org/markup-compatibility/2006">
      <mc:Choice Requires="x14">
        <oleObject shapeId="3073" r:id="rId4">
          <objectPr defaultSize="0" autoPict="0" r:id="rId5">
            <anchor moveWithCells="1" sizeWithCells="1">
              <from>
                <xdr:col>1</xdr:col>
                <xdr:colOff>190500</xdr:colOff>
                <xdr:row>2</xdr:row>
                <xdr:rowOff>76200</xdr:rowOff>
              </from>
              <to>
                <xdr:col>1</xdr:col>
                <xdr:colOff>1905000</xdr:colOff>
                <xdr:row>3</xdr:row>
                <xdr:rowOff>142875</xdr:rowOff>
              </to>
            </anchor>
          </objectPr>
        </oleObject>
      </mc:Choice>
      <mc:Fallback>
        <oleObject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Grille E61 Vierge</vt:lpstr>
      <vt:lpstr>'Grille E61 Vierge'!Zone_d_impression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TG</dc:creator>
  <cp:lastModifiedBy>Géraldine Cavalie</cp:lastModifiedBy>
  <cp:lastPrinted>2022-12-15T11:22:52Z</cp:lastPrinted>
  <dcterms:created xsi:type="dcterms:W3CDTF">2016-04-12T14:52:03Z</dcterms:created>
  <dcterms:modified xsi:type="dcterms:W3CDTF">2022-12-15T11:22:59Z</dcterms:modified>
</cp:coreProperties>
</file>